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386E2EA4-B823-43E8-822F-5567EA59F36B}" xr6:coauthVersionLast="47" xr6:coauthVersionMax="47" xr10:uidLastSave="{00000000-0000-0000-0000-000000000000}"/>
  <bookViews>
    <workbookView xWindow="-120" yWindow="-120" windowWidth="29040" windowHeight="17640" tabRatio="826" xr2:uid="{00000000-000D-0000-FFFF-FFFF00000000}"/>
  </bookViews>
  <sheets>
    <sheet name="Table 6.5" sheetId="49" r:id="rId1"/>
    <sheet name="6.5 Data" sheetId="46" r:id="rId2"/>
  </sheets>
  <definedNames>
    <definedName name="_xlnm.Print_Area" localSheetId="0">'Table 6.5'!$A$1:$L$61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49" l="1"/>
  <c r="F38" i="49"/>
  <c r="F32" i="49"/>
  <c r="F26" i="49"/>
  <c r="F20" i="49"/>
  <c r="F136" i="46"/>
  <c r="F37" i="49"/>
  <c r="F31" i="49"/>
  <c r="F25" i="49"/>
  <c r="F19" i="49"/>
  <c r="F135" i="46"/>
  <c r="F43" i="49" s="1"/>
  <c r="E40" i="49"/>
  <c r="E34" i="49"/>
  <c r="E28" i="49"/>
  <c r="E22" i="49"/>
  <c r="F134" i="46"/>
  <c r="E46" i="49" s="1"/>
  <c r="E39" i="49" l="1"/>
  <c r="E33" i="49"/>
  <c r="E27" i="49"/>
  <c r="E21" i="49"/>
  <c r="F133" i="46"/>
  <c r="E45" i="49" s="1"/>
  <c r="E38" i="49" l="1"/>
  <c r="E32" i="49"/>
  <c r="E26" i="49"/>
  <c r="E20" i="49"/>
  <c r="F132" i="46"/>
  <c r="E44" i="49" s="1"/>
  <c r="E37" i="49" l="1"/>
  <c r="E31" i="49"/>
  <c r="E25" i="49"/>
  <c r="E19" i="49"/>
  <c r="F131" i="46"/>
  <c r="E43" i="49" s="1"/>
  <c r="D40" i="49" l="1"/>
  <c r="D34" i="49"/>
  <c r="D28" i="49"/>
  <c r="D22" i="49"/>
  <c r="F130" i="46"/>
  <c r="D46" i="49" s="1"/>
  <c r="D39" i="49" l="1"/>
  <c r="D33" i="49"/>
  <c r="D27" i="49"/>
  <c r="D21" i="49"/>
  <c r="F129" i="46"/>
  <c r="D45" i="49" s="1"/>
  <c r="D38" i="49" l="1"/>
  <c r="D32" i="49"/>
  <c r="D26" i="49"/>
  <c r="D20" i="49"/>
  <c r="F128" i="46"/>
  <c r="D44" i="49" s="1"/>
  <c r="F127" i="46" l="1"/>
  <c r="D43" i="49" l="1"/>
  <c r="D37" i="49"/>
  <c r="D31" i="49"/>
  <c r="D25" i="49"/>
  <c r="D19" i="49"/>
  <c r="C40" i="49" l="1"/>
  <c r="C34" i="49"/>
  <c r="C28" i="49"/>
  <c r="C22" i="49"/>
  <c r="F126" i="46"/>
  <c r="C46" i="49" s="1"/>
  <c r="C39" i="49" l="1"/>
  <c r="C33" i="49"/>
  <c r="C27" i="49"/>
  <c r="C21" i="49"/>
  <c r="F125" i="46"/>
  <c r="C45" i="49" s="1"/>
  <c r="C38" i="49" l="1"/>
  <c r="C32" i="49"/>
  <c r="C26" i="49"/>
  <c r="C20" i="49"/>
  <c r="F124" i="46"/>
  <c r="C44" i="49" s="1"/>
  <c r="C37" i="49" l="1"/>
  <c r="C31" i="49"/>
  <c r="C25" i="49"/>
  <c r="C19" i="49"/>
  <c r="F123" i="46"/>
  <c r="C43" i="49" s="1"/>
  <c r="B40" i="49" l="1"/>
  <c r="B34" i="49"/>
  <c r="B28" i="49"/>
  <c r="B22" i="49"/>
  <c r="F122" i="46"/>
  <c r="B46" i="49" s="1"/>
  <c r="B38" i="49" l="1"/>
  <c r="B39" i="49"/>
  <c r="B37" i="49"/>
  <c r="B32" i="49"/>
  <c r="B33" i="49"/>
  <c r="B31" i="49"/>
  <c r="B26" i="49"/>
  <c r="B27" i="49"/>
  <c r="B25" i="49"/>
  <c r="B20" i="49" l="1"/>
  <c r="B21" i="49"/>
  <c r="B19" i="49"/>
  <c r="F121" i="46" l="1"/>
  <c r="B45" i="49" s="1"/>
  <c r="F120" i="46" l="1"/>
  <c r="B44" i="49" s="1"/>
  <c r="F118" i="46" l="1"/>
  <c r="F117" i="46" l="1"/>
  <c r="F116" i="46" l="1"/>
  <c r="F115" i="46" l="1"/>
  <c r="F114" i="46" l="1"/>
  <c r="F113" i="46" l="1"/>
  <c r="F112" i="46" l="1"/>
  <c r="F111" i="46" l="1"/>
  <c r="F85" i="46" l="1"/>
  <c r="F86" i="46"/>
  <c r="F87" i="46"/>
  <c r="F88" i="46"/>
  <c r="F89" i="46"/>
  <c r="F90" i="46"/>
  <c r="F91" i="46"/>
  <c r="F92" i="46"/>
  <c r="F93" i="46"/>
  <c r="F94" i="46"/>
  <c r="F95" i="46"/>
  <c r="F96" i="46"/>
  <c r="F97" i="46"/>
  <c r="F98" i="46"/>
  <c r="F99" i="46"/>
  <c r="F100" i="46"/>
  <c r="F101" i="46"/>
  <c r="F102" i="46"/>
  <c r="F103" i="46"/>
  <c r="F104" i="46"/>
  <c r="F105" i="46"/>
  <c r="F106" i="46"/>
  <c r="F107" i="46"/>
  <c r="F108" i="46"/>
  <c r="F110" i="46"/>
  <c r="F109" i="46" l="1"/>
  <c r="F119" i="46" l="1"/>
  <c r="B43" i="49" s="1"/>
  <c r="F80" i="46" l="1"/>
  <c r="F16" i="46"/>
  <c r="F12" i="46"/>
  <c r="F8" i="46"/>
  <c r="F27" i="46"/>
  <c r="F23" i="46"/>
  <c r="F19" i="46"/>
  <c r="F15" i="46"/>
  <c r="F11" i="46"/>
  <c r="F7" i="46"/>
  <c r="F30" i="46"/>
  <c r="F36" i="46"/>
  <c r="F60" i="46"/>
  <c r="F44" i="46"/>
  <c r="F71" i="46"/>
  <c r="F55" i="46"/>
  <c r="F39" i="46"/>
  <c r="F32" i="46"/>
  <c r="F59" i="46"/>
  <c r="F43" i="46"/>
  <c r="F82" i="46"/>
  <c r="F81" i="46"/>
  <c r="F84" i="46"/>
  <c r="F56" i="46"/>
  <c r="F77" i="46"/>
  <c r="F76" i="46"/>
  <c r="F74" i="46"/>
  <c r="F70" i="46"/>
  <c r="F68" i="46"/>
  <c r="F42" i="46"/>
  <c r="F40" i="46"/>
  <c r="F38" i="46"/>
  <c r="F34" i="46"/>
  <c r="F29" i="46"/>
  <c r="F26" i="46"/>
  <c r="F25" i="46"/>
  <c r="F22" i="46"/>
  <c r="F21" i="46"/>
  <c r="F18" i="46"/>
  <c r="F17" i="46"/>
  <c r="F14" i="46"/>
  <c r="F13" i="46"/>
  <c r="F10" i="46"/>
  <c r="F9" i="46"/>
  <c r="F6" i="46"/>
  <c r="F66" i="46"/>
  <c r="F64" i="46"/>
  <c r="F62" i="46"/>
  <c r="F58" i="46"/>
  <c r="F54" i="46"/>
  <c r="F52" i="46"/>
  <c r="F48" i="46"/>
  <c r="F47" i="46"/>
  <c r="F46" i="46"/>
  <c r="F63" i="46"/>
  <c r="F35" i="46"/>
  <c r="F51" i="46"/>
  <c r="F67" i="46"/>
  <c r="F75" i="46"/>
  <c r="F78" i="46"/>
  <c r="F50" i="46"/>
  <c r="P3" i="46"/>
  <c r="F83" i="46"/>
  <c r="F69" i="46"/>
  <c r="F65" i="46"/>
  <c r="F61" i="46"/>
  <c r="F79" i="46"/>
  <c r="F73" i="46" l="1"/>
  <c r="F72" i="46"/>
  <c r="F57" i="46"/>
  <c r="F53" i="46"/>
  <c r="F49" i="46"/>
  <c r="F41" i="46"/>
  <c r="F37" i="46"/>
  <c r="F33" i="46"/>
  <c r="F31" i="46"/>
  <c r="F28" i="46"/>
  <c r="F24" i="46"/>
  <c r="F45" i="46"/>
  <c r="F20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nelsonp</author>
  </authors>
  <commentList>
    <comment ref="B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See ABS 5302.0  Table 29,
Liabilities - public sector,
original
</t>
        </r>
      </text>
    </comment>
    <comment ref="C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See ABS 5302.0  Table 29,
Libilities - private sector,
original</t>
        </r>
      </text>
    </comment>
    <comment ref="D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See ABS 5302.0  Table 29,
Liabilities (total),
original</t>
        </r>
      </text>
    </comment>
    <comment ref="E1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See ABS 5302.0  Table 29,
Net Foreign Debt (total),
original</t>
        </r>
      </text>
    </comment>
  </commentList>
</comments>
</file>

<file path=xl/sharedStrings.xml><?xml version="1.0" encoding="utf-8"?>
<sst xmlns="http://schemas.openxmlformats.org/spreadsheetml/2006/main" count="80" uniqueCount="54">
  <si>
    <t>(a) At end of period.</t>
  </si>
  <si>
    <t>Net as % of GDP</t>
  </si>
  <si>
    <t xml:space="preserve"> </t>
  </si>
  <si>
    <t>Net Foreign Debt</t>
  </si>
  <si>
    <t>Liabilities, Public Sector</t>
  </si>
  <si>
    <t>Liabilities, Private Sector</t>
  </si>
  <si>
    <t>Liabilities - Gross, total</t>
  </si>
  <si>
    <t>Fin Year</t>
  </si>
  <si>
    <t>(derived)</t>
  </si>
  <si>
    <t>GDP current, original (copy from MESI 3.1)</t>
  </si>
  <si>
    <t>NOTE:</t>
  </si>
  <si>
    <t>Series were revised from the September 2009 update.</t>
  </si>
  <si>
    <t xml:space="preserve">There are new series identifiers and data avaialble  </t>
  </si>
  <si>
    <t>from Sept qtr 1988 onwards.</t>
  </si>
  <si>
    <t>Earler data kept in case we want to generate longer time series.</t>
  </si>
  <si>
    <t>5302,      Table 30,   A2132836K, superseded identifier</t>
  </si>
  <si>
    <t>5302,       Table 30,   A2132834F, superseded identifier</t>
  </si>
  <si>
    <t>5302,       Table 30,   A2132838R, superseded identifier</t>
  </si>
  <si>
    <t>5302, Table 30,   A2132816A, superseded identifier</t>
  </si>
  <si>
    <t>(derived using superseded data)</t>
  </si>
  <si>
    <t>Update</t>
  </si>
  <si>
    <t>Quarter</t>
  </si>
  <si>
    <t xml:space="preserve">     for four quarters up to that period.</t>
  </si>
  <si>
    <t>(b) Net foreign debt at the end of the period as a proportion of gross domestic product</t>
  </si>
  <si>
    <t>June</t>
  </si>
  <si>
    <t>March</t>
  </si>
  <si>
    <t>December</t>
  </si>
  <si>
    <t>September</t>
  </si>
  <si>
    <t>Net foreign debt – percentage of gross domestic product (b)</t>
  </si>
  <si>
    <t>Net foreign debt – $ million</t>
  </si>
  <si>
    <t>Gross foreign debt, total – $ million</t>
  </si>
  <si>
    <t>Gross foreign debt,  private sector – $ million</t>
  </si>
  <si>
    <t>Gross foreign debt,  public sector – $ million</t>
  </si>
  <si>
    <t>Quarter (a)</t>
  </si>
  <si>
    <t>6.5 Foreign debt</t>
  </si>
  <si>
    <t>NOTE: starts in Sept 88,      5206, table 1, A2302467A</t>
  </si>
  <si>
    <t>5302,       Table 16,   A3374935R   (line 42, column AE)</t>
  </si>
  <si>
    <t>5302,       Table 16,   A3374963X  (line 24, column M)</t>
  </si>
  <si>
    <t>5302, Table 16,   A3374925K  (line 45, column AH)</t>
  </si>
  <si>
    <t>2017–18</t>
  </si>
  <si>
    <t>2018–19</t>
  </si>
  <si>
    <t>Related publications</t>
  </si>
  <si>
    <t xml:space="preserve">Sources: </t>
  </si>
  <si>
    <r>
      <t xml:space="preserve">ABS, </t>
    </r>
    <r>
      <rPr>
        <i/>
        <sz val="8"/>
        <color rgb="FF398BCA"/>
        <rFont val="Calibri"/>
        <family val="2"/>
        <scheme val="minor"/>
      </rPr>
      <t>Balance of payments and international investment position</t>
    </r>
    <r>
      <rPr>
        <sz val="8"/>
        <color rgb="FF398BCA"/>
        <rFont val="Calibri"/>
        <family val="2"/>
        <scheme val="minor"/>
      </rPr>
      <t>, cat. no. 5302.0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</si>
  <si>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Australian national accounts: national income, expenditure and product</t>
    </r>
    <r>
      <rPr>
        <sz val="8"/>
        <color rgb="FF398BCA"/>
        <rFont val="Calibri"/>
        <family val="2"/>
        <scheme val="minor"/>
      </rPr>
      <t>, cat. no. 5206.0</t>
    </r>
  </si>
  <si>
    <r>
      <t xml:space="preserve">RBA, </t>
    </r>
    <r>
      <rPr>
        <i/>
        <sz val="8"/>
        <color rgb="FF398BCA"/>
        <rFont val="Calibri"/>
        <family val="2"/>
        <scheme val="minor"/>
      </rPr>
      <t>Bulletin</t>
    </r>
  </si>
  <si>
    <r>
      <t>Treasury,</t>
    </r>
    <r>
      <rPr>
        <i/>
        <sz val="8"/>
        <color rgb="FF398BCA"/>
        <rFont val="Calibri"/>
        <family val="2"/>
        <scheme val="minor"/>
      </rPr>
      <t xml:space="preserve"> Budget papers</t>
    </r>
  </si>
  <si>
    <r>
      <t xml:space="preserve">OECD, </t>
    </r>
    <r>
      <rPr>
        <i/>
        <sz val="8"/>
        <color rgb="FF398BCA"/>
        <rFont val="Calibri"/>
        <family val="2"/>
        <scheme val="minor"/>
      </rPr>
      <t>Economic outlook</t>
    </r>
  </si>
  <si>
    <r>
      <t xml:space="preserve">Deloitte Access Economics, </t>
    </r>
    <r>
      <rPr>
        <i/>
        <sz val="8"/>
        <color rgb="FF398BCA"/>
        <rFont val="Calibri"/>
        <family val="2"/>
        <scheme val="minor"/>
      </rPr>
      <t>Business outlook</t>
    </r>
  </si>
  <si>
    <t>2019–20</t>
  </si>
  <si>
    <t>2020-21</t>
  </si>
  <si>
    <t>2021-22</t>
  </si>
  <si>
    <t>5302,      Table 16,   A3374943R  (line 24)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</si>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</sst>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"/>
    <numFmt numFmtId="165" formatCode="0.0"/>
    <numFmt numFmtId="166" formatCode="#\ ##0"/>
    <numFmt numFmtId="167" formatCode="mmm\ yy"/>
    <numFmt numFmtId="168" formatCode="0;\-0;0;@"/>
    <numFmt numFmtId="169" formatCode="#\ ###\ ##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u/>
      <sz val="9"/>
      <name val="Calibri"/>
      <family val="2"/>
      <scheme val="minor"/>
    </font>
    <font>
      <sz val="8"/>
      <color theme="1"/>
      <name val="Arial"/>
      <family val="2"/>
    </font>
    <font>
      <sz val="10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  <font>
      <u/>
      <sz val="10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21">
    <xf numFmtId="0" fontId="0" fillId="0" borderId="0"/>
    <xf numFmtId="0" fontId="16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29" fillId="0" borderId="0" applyNumberForma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22" fillId="0" borderId="0" xfId="1" applyFont="1" applyBorder="1"/>
    <xf numFmtId="0" fontId="23" fillId="0" borderId="0" xfId="1" applyFont="1" applyBorder="1"/>
    <xf numFmtId="0" fontId="23" fillId="0" borderId="0" xfId="1" applyFont="1" applyBorder="1" applyAlignment="1">
      <alignment horizontal="right"/>
    </xf>
    <xf numFmtId="169" fontId="23" fillId="0" borderId="0" xfId="1" applyNumberFormat="1" applyFont="1" applyBorder="1" applyAlignment="1">
      <alignment horizontal="right"/>
    </xf>
    <xf numFmtId="169" fontId="23" fillId="0" borderId="0" xfId="1" applyNumberFormat="1" applyFont="1" applyBorder="1"/>
    <xf numFmtId="165" fontId="23" fillId="0" borderId="0" xfId="1" applyNumberFormat="1" applyFont="1" applyBorder="1" applyAlignment="1">
      <alignment horizontal="right"/>
    </xf>
    <xf numFmtId="0" fontId="23" fillId="0" borderId="0" xfId="0" applyNumberFormat="1" applyFont="1"/>
    <xf numFmtId="0" fontId="23" fillId="0" borderId="0" xfId="0" applyNumberFormat="1" applyFont="1" applyAlignment="1">
      <alignment wrapText="1"/>
    </xf>
    <xf numFmtId="0" fontId="23" fillId="0" borderId="1" xfId="1" applyNumberFormat="1" applyFont="1" applyBorder="1" applyAlignment="1">
      <alignment wrapText="1"/>
    </xf>
    <xf numFmtId="0" fontId="23" fillId="0" borderId="2" xfId="1" applyNumberFormat="1" applyFont="1" applyBorder="1" applyAlignment="1">
      <alignment wrapText="1"/>
    </xf>
    <xf numFmtId="0" fontId="23" fillId="0" borderId="3" xfId="1" applyNumberFormat="1" applyFont="1" applyBorder="1" applyAlignment="1">
      <alignment wrapText="1"/>
    </xf>
    <xf numFmtId="0" fontId="30" fillId="0" borderId="0" xfId="0" applyNumberFormat="1" applyFont="1" applyAlignment="1">
      <alignment horizontal="center" wrapText="1"/>
    </xf>
    <xf numFmtId="0" fontId="30" fillId="0" borderId="0" xfId="0" applyNumberFormat="1" applyFont="1" applyAlignment="1">
      <alignment wrapText="1"/>
    </xf>
    <xf numFmtId="0" fontId="30" fillId="0" borderId="4" xfId="1" applyNumberFormat="1" applyFont="1" applyBorder="1" applyAlignment="1">
      <alignment horizontal="center" wrapText="1"/>
    </xf>
    <xf numFmtId="0" fontId="30" fillId="0" borderId="0" xfId="1" applyNumberFormat="1" applyFont="1" applyBorder="1" applyAlignment="1">
      <alignment horizontal="center" wrapText="1"/>
    </xf>
    <xf numFmtId="0" fontId="30" fillId="0" borderId="5" xfId="1" applyNumberFormat="1" applyFont="1" applyBorder="1" applyAlignment="1">
      <alignment horizontal="center" wrapText="1"/>
    </xf>
    <xf numFmtId="167" fontId="23" fillId="0" borderId="0" xfId="0" applyNumberFormat="1" applyFont="1" applyAlignment="1"/>
    <xf numFmtId="165" fontId="23" fillId="0" borderId="0" xfId="0" applyNumberFormat="1" applyFont="1" applyProtection="1"/>
    <xf numFmtId="164" fontId="23" fillId="0" borderId="0" xfId="0" applyNumberFormat="1" applyFont="1" applyProtection="1"/>
    <xf numFmtId="168" fontId="23" fillId="0" borderId="4" xfId="1" applyNumberFormat="1" applyFont="1" applyBorder="1" applyAlignment="1"/>
    <xf numFmtId="168" fontId="23" fillId="0" borderId="0" xfId="1" applyNumberFormat="1" applyFont="1" applyBorder="1" applyAlignment="1"/>
    <xf numFmtId="168" fontId="23" fillId="0" borderId="5" xfId="1" applyNumberFormat="1" applyFont="1" applyBorder="1" applyAlignment="1"/>
    <xf numFmtId="167" fontId="23" fillId="0" borderId="0" xfId="0" applyNumberFormat="1" applyFont="1"/>
    <xf numFmtId="168" fontId="31" fillId="0" borderId="4" xfId="1" applyNumberFormat="1" applyFont="1" applyBorder="1" applyAlignment="1"/>
    <xf numFmtId="0" fontId="23" fillId="0" borderId="0" xfId="0" applyNumberFormat="1" applyFont="1" applyBorder="1" applyAlignment="1"/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NumberFormat="1" applyFont="1" applyBorder="1"/>
    <xf numFmtId="0" fontId="23" fillId="0" borderId="5" xfId="0" applyNumberFormat="1" applyFont="1" applyBorder="1"/>
    <xf numFmtId="0" fontId="23" fillId="0" borderId="4" xfId="0" applyNumberFormat="1" applyFont="1" applyBorder="1"/>
    <xf numFmtId="0" fontId="23" fillId="0" borderId="6" xfId="0" applyNumberFormat="1" applyFont="1" applyBorder="1"/>
    <xf numFmtId="0" fontId="23" fillId="0" borderId="7" xfId="0" applyNumberFormat="1" applyFont="1" applyBorder="1"/>
    <xf numFmtId="0" fontId="23" fillId="0" borderId="8" xfId="0" applyNumberFormat="1" applyFont="1" applyBorder="1"/>
    <xf numFmtId="166" fontId="23" fillId="0" borderId="0" xfId="1" applyNumberFormat="1" applyFont="1" applyBorder="1" applyAlignment="1">
      <alignment horizontal="right"/>
    </xf>
    <xf numFmtId="166" fontId="22" fillId="0" borderId="0" xfId="1" applyNumberFormat="1" applyFont="1" applyBorder="1" applyAlignment="1">
      <alignment horizontal="centerContinuous"/>
    </xf>
    <xf numFmtId="166" fontId="23" fillId="0" borderId="0" xfId="1" applyNumberFormat="1" applyFont="1" applyBorder="1"/>
    <xf numFmtId="0" fontId="26" fillId="0" borderId="0" xfId="1" applyFont="1" applyBorder="1"/>
    <xf numFmtId="0" fontId="26" fillId="0" borderId="0" xfId="2" quotePrefix="1" applyFont="1" applyBorder="1" applyAlignment="1">
      <alignment horizontal="left"/>
    </xf>
    <xf numFmtId="0" fontId="27" fillId="0" borderId="0" xfId="3" applyFont="1" applyBorder="1" applyAlignment="1" applyProtection="1"/>
    <xf numFmtId="0" fontId="24" fillId="0" borderId="0" xfId="3" quotePrefix="1" applyFont="1" applyBorder="1" applyAlignment="1" applyProtection="1">
      <alignment horizontal="left"/>
    </xf>
    <xf numFmtId="0" fontId="34" fillId="0" borderId="0" xfId="3" applyFont="1" applyBorder="1" applyAlignment="1" applyProtection="1"/>
    <xf numFmtId="0" fontId="35" fillId="0" borderId="0" xfId="3" applyFont="1" applyBorder="1" applyAlignment="1" applyProtection="1"/>
    <xf numFmtId="165" fontId="23" fillId="0" borderId="0" xfId="1" applyNumberFormat="1" applyFont="1" applyBorder="1"/>
    <xf numFmtId="0" fontId="28" fillId="0" borderId="0" xfId="1" applyFont="1" applyBorder="1"/>
    <xf numFmtId="0" fontId="33" fillId="0" borderId="0" xfId="1" applyFont="1" applyBorder="1" applyAlignment="1"/>
    <xf numFmtId="0" fontId="26" fillId="0" borderId="0" xfId="1" quotePrefix="1" applyFont="1" applyBorder="1"/>
    <xf numFmtId="0" fontId="24" fillId="0" borderId="0" xfId="1" applyFont="1" applyBorder="1"/>
    <xf numFmtId="0" fontId="25" fillId="0" borderId="9" xfId="1" applyFont="1" applyBorder="1"/>
    <xf numFmtId="166" fontId="23" fillId="0" borderId="9" xfId="1" applyNumberFormat="1" applyFont="1" applyBorder="1"/>
    <xf numFmtId="166" fontId="23" fillId="0" borderId="9" xfId="1" applyNumberFormat="1" applyFont="1" applyBorder="1" applyAlignment="1">
      <alignment horizontal="right"/>
    </xf>
    <xf numFmtId="0" fontId="36" fillId="2" borderId="0" xfId="1" applyFont="1" applyFill="1" applyBorder="1"/>
    <xf numFmtId="0" fontId="37" fillId="2" borderId="0" xfId="1" applyFont="1" applyFill="1" applyBorder="1"/>
    <xf numFmtId="0" fontId="38" fillId="2" borderId="0" xfId="1" applyFont="1" applyFill="1" applyBorder="1"/>
    <xf numFmtId="0" fontId="38" fillId="2" borderId="0" xfId="0" applyFont="1" applyFill="1" applyBorder="1" applyAlignment="1">
      <alignment horizontal="right"/>
    </xf>
    <xf numFmtId="0" fontId="39" fillId="3" borderId="0" xfId="1" applyFont="1" applyFill="1" applyBorder="1" applyAlignment="1">
      <alignment horizontal="left" vertical="center"/>
    </xf>
    <xf numFmtId="0" fontId="33" fillId="3" borderId="0" xfId="1" applyFont="1" applyFill="1" applyBorder="1" applyAlignment="1">
      <alignment horizontal="centerContinuous" vertical="center"/>
    </xf>
    <xf numFmtId="0" fontId="33" fillId="3" borderId="0" xfId="1" applyFont="1" applyFill="1" applyBorder="1" applyAlignment="1">
      <alignment vertical="center"/>
    </xf>
    <xf numFmtId="166" fontId="33" fillId="3" borderId="0" xfId="1" applyNumberFormat="1" applyFont="1" applyFill="1" applyBorder="1" applyAlignment="1">
      <alignment horizontal="centerContinuous" vertical="center"/>
    </xf>
    <xf numFmtId="0" fontId="39" fillId="3" borderId="0" xfId="1" quotePrefix="1" applyFont="1" applyFill="1" applyBorder="1" applyAlignment="1">
      <alignment horizontal="left" vertical="center"/>
    </xf>
    <xf numFmtId="168" fontId="32" fillId="0" borderId="0" xfId="0" applyNumberFormat="1" applyFont="1"/>
  </cellXfs>
  <cellStyles count="21">
    <cellStyle name="Hyperlink" xfId="3" builtinId="8"/>
    <cellStyle name="Hyperlink 2" xfId="6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00000000-0005-0000-0000-000005000000}"/>
    <cellStyle name="Normal 13" xfId="15" xr:uid="{00000000-0005-0000-0000-000006000000}"/>
    <cellStyle name="Normal 14" xfId="16" xr:uid="{00000000-0005-0000-0000-000007000000}"/>
    <cellStyle name="Normal 15" xfId="17" xr:uid="{079061CA-048B-4A14-AC95-1403DA529017}"/>
    <cellStyle name="Normal 16" xfId="18" xr:uid="{54AAA2A8-730F-4052-B547-E31F857A2C2C}"/>
    <cellStyle name="Normal 17" xfId="19" xr:uid="{6054E548-40B1-4894-8811-CC7C33503E58}"/>
    <cellStyle name="Normal 18" xfId="20" xr:uid="{AC89269B-BEBD-47AF-B9D8-422469BA4E36}"/>
    <cellStyle name="Normal 2" xfId="4" xr:uid="{00000000-0005-0000-0000-000008000000}"/>
    <cellStyle name="Normal 3" xfId="5" xr:uid="{00000000-0005-0000-0000-000009000000}"/>
    <cellStyle name="Normal 4" xfId="7" xr:uid="{00000000-0005-0000-0000-00000A000000}"/>
    <cellStyle name="Normal 5" xfId="8" xr:uid="{00000000-0005-0000-0000-00000B000000}"/>
    <cellStyle name="Normal 6" xfId="1" xr:uid="{00000000-0005-0000-0000-00000C000000}"/>
    <cellStyle name="Normal 7" xfId="9" xr:uid="{00000000-0005-0000-0000-00000D000000}"/>
    <cellStyle name="Normal 8" xfId="10" xr:uid="{00000000-0005-0000-0000-00000E000000}"/>
    <cellStyle name="Normal 9" xfId="11" xr:uid="{00000000-0005-0000-0000-00000F000000}"/>
    <cellStyle name="Normal_Table 2.3" xfId="2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DCE6EE"/>
      <color rgb="FF033C59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Net foreign debt – percentage of GDP</a:t>
            </a:r>
          </a:p>
        </c:rich>
      </c:tx>
      <c:layout>
        <c:manualLayout>
          <c:xMode val="edge"/>
          <c:yMode val="edge"/>
          <c:x val="1.7892577323616186E-2"/>
          <c:y val="4.75055674245753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496924824695417E-2"/>
          <c:y val="9.9168129461524313E-2"/>
          <c:w val="0.89995863203666704"/>
          <c:h val="0.81291739806409546"/>
        </c:manualLayout>
      </c:layout>
      <c:lineChart>
        <c:grouping val="standard"/>
        <c:varyColors val="0"/>
        <c:ser>
          <c:idx val="1"/>
          <c:order val="0"/>
          <c:tx>
            <c:strRef>
              <c:f>'Table 6.5'!$A$42</c:f>
              <c:strCache>
                <c:ptCount val="1"/>
                <c:pt idx="0">
                  <c:v>Net foreign debt – percentage of gross domestic product (b)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'6.5 Data'!$A$94:$A$138</c:f>
              <c:numCache>
                <c:formatCode>mmm\ yy</c:formatCode>
                <c:ptCount val="45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  <c:pt idx="21">
                  <c:v>42614</c:v>
                </c:pt>
                <c:pt idx="22">
                  <c:v>42705</c:v>
                </c:pt>
                <c:pt idx="23">
                  <c:v>42795</c:v>
                </c:pt>
                <c:pt idx="24">
                  <c:v>42887</c:v>
                </c:pt>
                <c:pt idx="25">
                  <c:v>42979</c:v>
                </c:pt>
                <c:pt idx="26">
                  <c:v>43070</c:v>
                </c:pt>
                <c:pt idx="27">
                  <c:v>43160</c:v>
                </c:pt>
                <c:pt idx="28">
                  <c:v>43252</c:v>
                </c:pt>
                <c:pt idx="29">
                  <c:v>43344</c:v>
                </c:pt>
                <c:pt idx="30">
                  <c:v>43435</c:v>
                </c:pt>
                <c:pt idx="31">
                  <c:v>43525</c:v>
                </c:pt>
                <c:pt idx="32">
                  <c:v>43617</c:v>
                </c:pt>
                <c:pt idx="33">
                  <c:v>43709</c:v>
                </c:pt>
                <c:pt idx="34">
                  <c:v>43800</c:v>
                </c:pt>
                <c:pt idx="35">
                  <c:v>43891</c:v>
                </c:pt>
                <c:pt idx="36">
                  <c:v>43983</c:v>
                </c:pt>
                <c:pt idx="37">
                  <c:v>44075</c:v>
                </c:pt>
                <c:pt idx="38">
                  <c:v>44166</c:v>
                </c:pt>
                <c:pt idx="39">
                  <c:v>44256</c:v>
                </c:pt>
                <c:pt idx="40">
                  <c:v>44348</c:v>
                </c:pt>
                <c:pt idx="41">
                  <c:v>44440</c:v>
                </c:pt>
                <c:pt idx="42">
                  <c:v>44531</c:v>
                </c:pt>
                <c:pt idx="43">
                  <c:v>44621</c:v>
                </c:pt>
                <c:pt idx="44">
                  <c:v>44713</c:v>
                </c:pt>
              </c:numCache>
            </c:numRef>
          </c:cat>
          <c:val>
            <c:numRef>
              <c:f>'6.5 Data'!$F$94:$F$138</c:f>
              <c:numCache>
                <c:formatCode>0.0</c:formatCode>
                <c:ptCount val="45"/>
                <c:pt idx="0">
                  <c:v>47.595313626226989</c:v>
                </c:pt>
                <c:pt idx="1">
                  <c:v>49.982980513379665</c:v>
                </c:pt>
                <c:pt idx="2">
                  <c:v>48.704156479217602</c:v>
                </c:pt>
                <c:pt idx="3">
                  <c:v>48.717011462683672</c:v>
                </c:pt>
                <c:pt idx="4">
                  <c:v>49.68195844256983</c:v>
                </c:pt>
                <c:pt idx="5">
                  <c:v>49.625152384498023</c:v>
                </c:pt>
                <c:pt idx="6">
                  <c:v>50.146260007524205</c:v>
                </c:pt>
                <c:pt idx="7">
                  <c:v>50.256130390317949</c:v>
                </c:pt>
                <c:pt idx="8">
                  <c:v>52.696468621904721</c:v>
                </c:pt>
                <c:pt idx="9">
                  <c:v>53.25886947547643</c:v>
                </c:pt>
                <c:pt idx="10">
                  <c:v>54.907922860335596</c:v>
                </c:pt>
                <c:pt idx="11">
                  <c:v>54.230933417743707</c:v>
                </c:pt>
                <c:pt idx="12">
                  <c:v>54.979472060044301</c:v>
                </c:pt>
                <c:pt idx="13">
                  <c:v>55.580118195089696</c:v>
                </c:pt>
                <c:pt idx="14">
                  <c:v>57.990340512135113</c:v>
                </c:pt>
                <c:pt idx="15">
                  <c:v>59.616318601262748</c:v>
                </c:pt>
                <c:pt idx="16">
                  <c:v>59.281225376677156</c:v>
                </c:pt>
                <c:pt idx="17">
                  <c:v>61.44533061783175</c:v>
                </c:pt>
                <c:pt idx="18">
                  <c:v>62.558436350385549</c:v>
                </c:pt>
                <c:pt idx="19">
                  <c:v>62.27670114002305</c:v>
                </c:pt>
                <c:pt idx="20">
                  <c:v>63.31140393209084</c:v>
                </c:pt>
                <c:pt idx="21">
                  <c:v>62.699971211447426</c:v>
                </c:pt>
                <c:pt idx="22">
                  <c:v>60.400889715619265</c:v>
                </c:pt>
                <c:pt idx="23">
                  <c:v>58.219595741683044</c:v>
                </c:pt>
                <c:pt idx="24">
                  <c:v>57.241856769172529</c:v>
                </c:pt>
                <c:pt idx="25">
                  <c:v>57.692559490003354</c:v>
                </c:pt>
                <c:pt idx="26">
                  <c:v>58.940970440565216</c:v>
                </c:pt>
                <c:pt idx="27">
                  <c:v>58.708247169937856</c:v>
                </c:pt>
                <c:pt idx="28">
                  <c:v>59.228702305981834</c:v>
                </c:pt>
                <c:pt idx="29">
                  <c:v>59.042026429405809</c:v>
                </c:pt>
                <c:pt idx="30">
                  <c:v>60.233153855691533</c:v>
                </c:pt>
                <c:pt idx="31">
                  <c:v>60.216135348693534</c:v>
                </c:pt>
                <c:pt idx="32">
                  <c:v>60.801201092574971</c:v>
                </c:pt>
                <c:pt idx="33">
                  <c:v>61.073817000810294</c:v>
                </c:pt>
                <c:pt idx="34">
                  <c:v>59.49062656641604</c:v>
                </c:pt>
                <c:pt idx="35">
                  <c:v>59.951608050072984</c:v>
                </c:pt>
                <c:pt idx="36">
                  <c:v>57.743309109909056</c:v>
                </c:pt>
                <c:pt idx="37">
                  <c:v>60.792475874647486</c:v>
                </c:pt>
                <c:pt idx="38">
                  <c:v>60.621616130834475</c:v>
                </c:pt>
                <c:pt idx="39">
                  <c:v>58.983102825915367</c:v>
                </c:pt>
                <c:pt idx="40">
                  <c:v>57.611201927005297</c:v>
                </c:pt>
                <c:pt idx="41">
                  <c:v>56.927159434771539</c:v>
                </c:pt>
                <c:pt idx="42">
                  <c:v>55.413695774852584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2-40C5-B613-0636CAAC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04096"/>
        <c:axId val="159728000"/>
      </c:lineChart>
      <c:dateAx>
        <c:axId val="15960409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9728000"/>
        <c:crossesAt val="4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59728000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9604096"/>
        <c:crosses val="autoZero"/>
        <c:crossBetween val="midCat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288" r="0.7500000000000128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11</xdr:col>
      <xdr:colOff>1666875</xdr:colOff>
      <xdr:row>15</xdr:row>
      <xdr:rowOff>190500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9525</xdr:rowOff>
        </xdr:from>
        <xdr:to>
          <xdr:col>12</xdr:col>
          <xdr:colOff>19050</xdr:colOff>
          <xdr:row>47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eloitteaccesseconomics.com.au/publications+and+reports/publications+and+reports+overview" TargetMode="External"/><Relationship Id="rId13" Type="http://schemas.openxmlformats.org/officeDocument/2006/relationships/image" Target="../media/image1.emf"/><Relationship Id="rId3" Type="http://schemas.openxmlformats.org/officeDocument/2006/relationships/hyperlink" Target="https://www.abs.gov.au/ausstats/abs@.nsf/mf/5302.0" TargetMode="External"/><Relationship Id="rId7" Type="http://schemas.openxmlformats.org/officeDocument/2006/relationships/hyperlink" Target="http://www.oecd.org/document/18/0,2340,de_2649_201185_20347538_1_1_1_1,00.html" TargetMode="External"/><Relationship Id="rId12" Type="http://schemas.openxmlformats.org/officeDocument/2006/relationships/oleObject" Target="../embeddings/Microsoft_Word_97_-_2003_Document.doc"/><Relationship Id="rId2" Type="http://schemas.openxmlformats.org/officeDocument/2006/relationships/hyperlink" Target="http://www.abs.gov.au/AUSSTATS/abs@.nsf/second+level+view?ReadForm&amp;prodno=5302.0&amp;viewtitle=Balance%20of%20Payments%20and%20International%20Investment%20Position,%20Australia~Dec%202007~Latest~4/03/2008&amp;&amp;tabname=Past%20Future%20Issues&amp;prodno=5302.0&amp;issue=Dec%202007&amp;num=&amp;view=&amp;" TargetMode="External"/><Relationship Id="rId1" Type="http://schemas.openxmlformats.org/officeDocument/2006/relationships/hyperlink" Target="http://www.abs.gov.au/AUSSTATS/abs@.nsf/allprimarymainfeatures/4A1232B66914015CCA256DEE006F93DB?opendocument" TargetMode="External"/><Relationship Id="rId6" Type="http://schemas.openxmlformats.org/officeDocument/2006/relationships/hyperlink" Target="https://www.budget.gov.au/2019-20/content/documents.htm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rba.gov.au/publications/bulletin/index.html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abs.gov.au/ausstats/abs@.nsf/mf/5206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tabSelected="1" topLeftCell="A10" zoomScaleNormal="100" workbookViewId="0">
      <selection activeCell="S26" sqref="S26"/>
    </sheetView>
  </sheetViews>
  <sheetFormatPr defaultColWidth="9.140625" defaultRowHeight="12.75" x14ac:dyDescent="0.2"/>
  <cols>
    <col min="1" max="1" width="12.85546875" style="1" customWidth="1"/>
    <col min="2" max="6" width="10.28515625" style="1" customWidth="1"/>
    <col min="7" max="8" width="1.7109375" style="1" customWidth="1"/>
    <col min="9" max="11" width="8.85546875" style="1" customWidth="1"/>
    <col min="12" max="12" width="1.7109375" style="1" customWidth="1"/>
    <col min="13" max="16384" width="9.140625" style="1"/>
  </cols>
  <sheetData>
    <row r="1" spans="1:12" ht="29.25" customHeight="1" x14ac:dyDescent="0.35">
      <c r="A1" s="51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75" customHeight="1" x14ac:dyDescent="0.2"/>
    <row r="3" spans="1:12" ht="15.75" customHeight="1" x14ac:dyDescent="0.2"/>
    <row r="4" spans="1:12" ht="15.75" customHeight="1" x14ac:dyDescent="0.2"/>
    <row r="5" spans="1:12" ht="15.75" customHeight="1" x14ac:dyDescent="0.2"/>
    <row r="6" spans="1:12" ht="15.75" customHeight="1" x14ac:dyDescent="0.2"/>
    <row r="7" spans="1:12" ht="15.75" customHeight="1" x14ac:dyDescent="0.2"/>
    <row r="8" spans="1:12" ht="15.75" customHeight="1" x14ac:dyDescent="0.2"/>
    <row r="9" spans="1:12" ht="15.75" customHeight="1" x14ac:dyDescent="0.2"/>
    <row r="10" spans="1:12" ht="15.75" customHeight="1" x14ac:dyDescent="0.2"/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6" spans="1:12" ht="15.75" customHeight="1" x14ac:dyDescent="0.2"/>
    <row r="17" spans="1:6" ht="12.75" customHeight="1" x14ac:dyDescent="0.2">
      <c r="A17" s="53" t="s">
        <v>33</v>
      </c>
      <c r="B17" s="54" t="s">
        <v>39</v>
      </c>
      <c r="C17" s="54" t="s">
        <v>40</v>
      </c>
      <c r="D17" s="54" t="s">
        <v>49</v>
      </c>
      <c r="E17" s="54" t="s">
        <v>50</v>
      </c>
      <c r="F17" s="54" t="s">
        <v>51</v>
      </c>
    </row>
    <row r="18" spans="1:6" ht="12.75" customHeight="1" x14ac:dyDescent="0.2">
      <c r="A18" s="55" t="s">
        <v>32</v>
      </c>
      <c r="B18" s="56"/>
      <c r="C18" s="57"/>
      <c r="D18" s="57"/>
      <c r="E18" s="57"/>
      <c r="F18" s="57"/>
    </row>
    <row r="19" spans="1:6" ht="12" customHeight="1" x14ac:dyDescent="0.2">
      <c r="A19" s="2" t="s">
        <v>27</v>
      </c>
      <c r="B19" s="4">
        <f>'6.5 Data'!B119</f>
        <v>389864</v>
      </c>
      <c r="C19" s="4">
        <f>'6.5 Data'!B123</f>
        <v>408526</v>
      </c>
      <c r="D19" s="4">
        <f>'6.5 Data'!B127</f>
        <v>463349</v>
      </c>
      <c r="E19" s="4">
        <f>'6.5 Data'!B131</f>
        <v>557208</v>
      </c>
      <c r="F19" s="4">
        <f>'6.5 Data'!B135</f>
        <v>615963</v>
      </c>
    </row>
    <row r="20" spans="1:6" ht="12" customHeight="1" x14ac:dyDescent="0.2">
      <c r="A20" s="2" t="s">
        <v>26</v>
      </c>
      <c r="B20" s="4">
        <f>'6.5 Data'!B120</f>
        <v>405097</v>
      </c>
      <c r="C20" s="4">
        <f>'6.5 Data'!B124</f>
        <v>425525</v>
      </c>
      <c r="D20" s="4">
        <f>'6.5 Data'!B128</f>
        <v>461282</v>
      </c>
      <c r="E20" s="4">
        <f>'6.5 Data'!B132</f>
        <v>598942</v>
      </c>
      <c r="F20" s="4">
        <f>'6.5 Data'!B136</f>
        <v>579522</v>
      </c>
    </row>
    <row r="21" spans="1:6" ht="12" customHeight="1" x14ac:dyDescent="0.2">
      <c r="A21" s="2" t="s">
        <v>25</v>
      </c>
      <c r="B21" s="4">
        <f>'6.5 Data'!B121</f>
        <v>402413</v>
      </c>
      <c r="C21" s="4">
        <f>'6.5 Data'!B125</f>
        <v>435712</v>
      </c>
      <c r="D21" s="4">
        <f>'6.5 Data'!B129</f>
        <v>462991</v>
      </c>
      <c r="E21" s="4">
        <f>'6.5 Data'!B133</f>
        <v>571484</v>
      </c>
    </row>
    <row r="22" spans="1:6" ht="12" customHeight="1" x14ac:dyDescent="0.2">
      <c r="A22" s="2" t="s">
        <v>24</v>
      </c>
      <c r="B22" s="4">
        <f>'6.5 Data'!B122</f>
        <v>411768</v>
      </c>
      <c r="C22" s="4">
        <f>'6.5 Data'!B126</f>
        <v>442632</v>
      </c>
      <c r="D22" s="4">
        <f>'6.5 Data'!B130</f>
        <v>477013</v>
      </c>
      <c r="E22" s="4">
        <f>'6.5 Data'!B134</f>
        <v>588681</v>
      </c>
    </row>
    <row r="23" spans="1:6" ht="12" customHeight="1" x14ac:dyDescent="0.2">
      <c r="A23" s="2"/>
      <c r="B23" s="34"/>
      <c r="C23" s="34"/>
      <c r="D23" s="34"/>
    </row>
    <row r="24" spans="1:6" ht="12.75" customHeight="1" x14ac:dyDescent="0.2">
      <c r="A24" s="55" t="s">
        <v>31</v>
      </c>
      <c r="B24" s="58"/>
      <c r="C24" s="58"/>
      <c r="D24" s="58"/>
      <c r="E24" s="58"/>
      <c r="F24" s="58"/>
    </row>
    <row r="25" spans="1:6" ht="12" customHeight="1" x14ac:dyDescent="0.2">
      <c r="A25" s="2" t="s">
        <v>27</v>
      </c>
      <c r="B25" s="4">
        <f>'6.5 Data'!C119</f>
        <v>1738145</v>
      </c>
      <c r="C25" s="4">
        <f>'6.5 Data'!C123</f>
        <v>1875600</v>
      </c>
      <c r="D25" s="4">
        <f>'6.5 Data'!C127</f>
        <v>2098477</v>
      </c>
      <c r="E25" s="4">
        <f>'6.5 Data'!C131</f>
        <v>2043029</v>
      </c>
      <c r="F25" s="4">
        <f>'6.5 Data'!C135</f>
        <v>1909509</v>
      </c>
    </row>
    <row r="26" spans="1:6" ht="12" customHeight="1" x14ac:dyDescent="0.2">
      <c r="A26" s="2" t="s">
        <v>26</v>
      </c>
      <c r="B26" s="4">
        <f>'6.5 Data'!C120</f>
        <v>1778655</v>
      </c>
      <c r="C26" s="4">
        <f>'6.5 Data'!C124</f>
        <v>1932275</v>
      </c>
      <c r="D26" s="4">
        <f>'6.5 Data'!C128</f>
        <v>2040159</v>
      </c>
      <c r="E26" s="4">
        <f>'6.5 Data'!C132</f>
        <v>1995866</v>
      </c>
      <c r="F26" s="4">
        <f>'6.5 Data'!C136</f>
        <v>1956964</v>
      </c>
    </row>
    <row r="27" spans="1:6" ht="12" customHeight="1" x14ac:dyDescent="0.2">
      <c r="A27" s="2" t="s">
        <v>25</v>
      </c>
      <c r="B27" s="4">
        <f>'6.5 Data'!C121</f>
        <v>1847036</v>
      </c>
      <c r="C27" s="4">
        <f>'6.5 Data'!C125</f>
        <v>1937095</v>
      </c>
      <c r="D27" s="4">
        <f>'6.5 Data'!C129</f>
        <v>2423812</v>
      </c>
      <c r="E27" s="4">
        <f>'6.5 Data'!C133</f>
        <v>1896005</v>
      </c>
    </row>
    <row r="28" spans="1:6" ht="12" customHeight="1" x14ac:dyDescent="0.2">
      <c r="A28" s="2" t="s">
        <v>24</v>
      </c>
      <c r="B28" s="4">
        <f>'6.5 Data'!C122</f>
        <v>1887833</v>
      </c>
      <c r="C28" s="4">
        <f>'6.5 Data'!C126</f>
        <v>2020576</v>
      </c>
      <c r="D28" s="4">
        <f>'6.5 Data'!C130</f>
        <v>2150830</v>
      </c>
      <c r="E28" s="4">
        <f>'6.5 Data'!C134</f>
        <v>1888745</v>
      </c>
    </row>
    <row r="29" spans="1:6" ht="12" customHeight="1" x14ac:dyDescent="0.2">
      <c r="A29" s="2"/>
      <c r="B29" s="3"/>
      <c r="C29" s="34"/>
      <c r="D29" s="34"/>
    </row>
    <row r="30" spans="1:6" ht="12.75" customHeight="1" x14ac:dyDescent="0.2">
      <c r="A30" s="55" t="s">
        <v>30</v>
      </c>
      <c r="B30" s="56"/>
      <c r="C30" s="58"/>
      <c r="D30" s="58"/>
      <c r="E30" s="58"/>
      <c r="F30" s="58"/>
    </row>
    <row r="31" spans="1:6" ht="12" customHeight="1" x14ac:dyDescent="0.2">
      <c r="A31" s="2" t="s">
        <v>27</v>
      </c>
      <c r="B31" s="5">
        <f>'6.5 Data'!D119</f>
        <v>2128009</v>
      </c>
      <c r="C31" s="5">
        <f>'6.5 Data'!D123</f>
        <v>2284126</v>
      </c>
      <c r="D31" s="5">
        <f>'6.5 Data'!D127</f>
        <v>2561827</v>
      </c>
      <c r="E31" s="5">
        <f>'6.5 Data'!D131</f>
        <v>2600236</v>
      </c>
      <c r="F31" s="5">
        <f>'6.5 Data'!D135</f>
        <v>2525471</v>
      </c>
    </row>
    <row r="32" spans="1:6" ht="12" customHeight="1" x14ac:dyDescent="0.2">
      <c r="A32" s="2" t="s">
        <v>26</v>
      </c>
      <c r="B32" s="5">
        <f>'6.5 Data'!D120</f>
        <v>2183752</v>
      </c>
      <c r="C32" s="5">
        <f>'6.5 Data'!D124</f>
        <v>2357800</v>
      </c>
      <c r="D32" s="5">
        <f>'6.5 Data'!D128</f>
        <v>2501441</v>
      </c>
      <c r="E32" s="5">
        <f>'6.5 Data'!D132</f>
        <v>2594808</v>
      </c>
      <c r="F32" s="5">
        <f>'6.5 Data'!D136</f>
        <v>2536485</v>
      </c>
    </row>
    <row r="33" spans="1:6" ht="12" customHeight="1" x14ac:dyDescent="0.2">
      <c r="A33" s="2" t="s">
        <v>25</v>
      </c>
      <c r="B33" s="5">
        <f>'6.5 Data'!D121</f>
        <v>2249449</v>
      </c>
      <c r="C33" s="5">
        <f>'6.5 Data'!D125</f>
        <v>2372806</v>
      </c>
      <c r="D33" s="5">
        <f>'6.5 Data'!D129</f>
        <v>2886802</v>
      </c>
      <c r="E33" s="5">
        <f>'6.5 Data'!D133</f>
        <v>2467489</v>
      </c>
    </row>
    <row r="34" spans="1:6" ht="12" customHeight="1" x14ac:dyDescent="0.2">
      <c r="A34" s="2" t="s">
        <v>24</v>
      </c>
      <c r="B34" s="5">
        <f>'6.5 Data'!D122</f>
        <v>2299601</v>
      </c>
      <c r="C34" s="5">
        <f>'6.5 Data'!D126</f>
        <v>2463208</v>
      </c>
      <c r="D34" s="5">
        <f>'6.5 Data'!D130</f>
        <v>2627843</v>
      </c>
      <c r="E34" s="5">
        <f>'6.5 Data'!D134</f>
        <v>2477426</v>
      </c>
    </row>
    <row r="35" spans="1:6" ht="12" customHeight="1" x14ac:dyDescent="0.2">
      <c r="A35" s="2"/>
      <c r="B35" s="36"/>
      <c r="C35" s="34"/>
      <c r="D35" s="34"/>
    </row>
    <row r="36" spans="1:6" ht="12.75" customHeight="1" x14ac:dyDescent="0.2">
      <c r="A36" s="55" t="s">
        <v>29</v>
      </c>
      <c r="B36" s="58"/>
      <c r="C36" s="58"/>
      <c r="D36" s="58"/>
      <c r="E36" s="58"/>
      <c r="F36" s="58"/>
    </row>
    <row r="37" spans="1:6" ht="12" customHeight="1" x14ac:dyDescent="0.2">
      <c r="A37" s="2" t="s">
        <v>27</v>
      </c>
      <c r="B37" s="5">
        <f>'6.5 Data'!E119</f>
        <v>1031052</v>
      </c>
      <c r="C37" s="5">
        <f>'6.5 Data'!E123</f>
        <v>1102366</v>
      </c>
      <c r="D37" s="5">
        <f>'6.5 Data'!E127</f>
        <v>1205202</v>
      </c>
      <c r="E37" s="5">
        <f>'6.5 Data'!E131</f>
        <v>1193594</v>
      </c>
      <c r="F37" s="5">
        <f>'6.5 Data'!E135</f>
        <v>1207778</v>
      </c>
    </row>
    <row r="38" spans="1:6" ht="12" customHeight="1" x14ac:dyDescent="0.2">
      <c r="A38" s="2" t="s">
        <v>26</v>
      </c>
      <c r="B38" s="5">
        <f>'6.5 Data'!E120</f>
        <v>1062533</v>
      </c>
      <c r="C38" s="5">
        <f>'6.5 Data'!E124</f>
        <v>1141608</v>
      </c>
      <c r="D38" s="5">
        <f>'6.5 Data'!E128</f>
        <v>1186838</v>
      </c>
      <c r="E38" s="5">
        <f>'6.5 Data'!E132</f>
        <v>1193579</v>
      </c>
      <c r="F38" s="5">
        <f>'6.5 Data'!E136</f>
        <v>1204855</v>
      </c>
    </row>
    <row r="39" spans="1:6" ht="12" customHeight="1" x14ac:dyDescent="0.2">
      <c r="A39" s="2" t="s">
        <v>25</v>
      </c>
      <c r="B39" s="5">
        <f>'6.5 Data'!E121</f>
        <v>1068031</v>
      </c>
      <c r="C39" s="5">
        <f>'6.5 Data'!E125</f>
        <v>1155983</v>
      </c>
      <c r="D39" s="5">
        <f>'6.5 Data'!E129</f>
        <v>1205426</v>
      </c>
      <c r="E39" s="5">
        <f>'6.5 Data'!E133</f>
        <v>1173227</v>
      </c>
    </row>
    <row r="40" spans="1:6" ht="12" customHeight="1" x14ac:dyDescent="0.2">
      <c r="A40" s="2" t="s">
        <v>24</v>
      </c>
      <c r="B40" s="5">
        <f>'6.5 Data'!E122</f>
        <v>1091553</v>
      </c>
      <c r="C40" s="5">
        <f>'6.5 Data'!E126</f>
        <v>1183330</v>
      </c>
      <c r="D40" s="5">
        <f>'6.5 Data'!E130</f>
        <v>1143817</v>
      </c>
      <c r="E40" s="5">
        <f>'6.5 Data'!E134</f>
        <v>1191565</v>
      </c>
    </row>
    <row r="41" spans="1:6" ht="12" customHeight="1" x14ac:dyDescent="0.2">
      <c r="A41" s="2"/>
      <c r="B41" s="36"/>
      <c r="C41" s="34"/>
      <c r="D41" s="34"/>
    </row>
    <row r="42" spans="1:6" ht="12.75" customHeight="1" x14ac:dyDescent="0.2">
      <c r="A42" s="59" t="s">
        <v>28</v>
      </c>
      <c r="B42" s="58"/>
      <c r="C42" s="58"/>
      <c r="D42" s="58"/>
      <c r="E42" s="58"/>
      <c r="F42" s="58"/>
    </row>
    <row r="43" spans="1:6" ht="12" customHeight="1" x14ac:dyDescent="0.2">
      <c r="A43" s="2" t="s">
        <v>27</v>
      </c>
      <c r="B43" s="6">
        <f>'6.5 Data'!F119</f>
        <v>57.692559490003354</v>
      </c>
      <c r="C43" s="6">
        <f>'6.5 Data'!F123</f>
        <v>59.042026429405809</v>
      </c>
      <c r="D43" s="6">
        <f>'6.5 Data'!F127</f>
        <v>61.073817000810294</v>
      </c>
      <c r="E43" s="6">
        <f>'6.5 Data'!F131</f>
        <v>60.792475874647486</v>
      </c>
      <c r="F43" s="6">
        <f>'6.5 Data'!F135</f>
        <v>56.927159434771539</v>
      </c>
    </row>
    <row r="44" spans="1:6" ht="12" customHeight="1" x14ac:dyDescent="0.2">
      <c r="A44" s="2" t="s">
        <v>26</v>
      </c>
      <c r="B44" s="6">
        <f>'6.5 Data'!F120</f>
        <v>58.940970440565216</v>
      </c>
      <c r="C44" s="6">
        <f>'6.5 Data'!F124</f>
        <v>60.233153855691533</v>
      </c>
      <c r="D44" s="6">
        <f>'6.5 Data'!F128</f>
        <v>59.49062656641604</v>
      </c>
      <c r="E44" s="6">
        <f>'6.5 Data'!F132</f>
        <v>60.621616130834475</v>
      </c>
      <c r="F44" s="6">
        <f>'6.5 Data'!F136</f>
        <v>55.413695774852584</v>
      </c>
    </row>
    <row r="45" spans="1:6" ht="12" customHeight="1" x14ac:dyDescent="0.2">
      <c r="A45" s="2" t="s">
        <v>25</v>
      </c>
      <c r="B45" s="6">
        <f>'6.5 Data'!F121</f>
        <v>58.708247169937856</v>
      </c>
      <c r="C45" s="6">
        <f>'6.5 Data'!F125</f>
        <v>60.216135348693534</v>
      </c>
      <c r="D45" s="6">
        <f>'6.5 Data'!F129</f>
        <v>59.951608050072984</v>
      </c>
      <c r="E45" s="6">
        <f>'6.5 Data'!F133</f>
        <v>58.983102825915367</v>
      </c>
    </row>
    <row r="46" spans="1:6" ht="12" customHeight="1" x14ac:dyDescent="0.2">
      <c r="A46" s="2" t="s">
        <v>24</v>
      </c>
      <c r="B46" s="6">
        <f>'6.5 Data'!F122</f>
        <v>59.228702305981834</v>
      </c>
      <c r="C46" s="6">
        <f>'6.5 Data'!F126</f>
        <v>60.801201092574971</v>
      </c>
      <c r="D46" s="6">
        <f>'6.5 Data'!F130</f>
        <v>57.743309109909056</v>
      </c>
      <c r="E46" s="6">
        <f>'6.5 Data'!F134</f>
        <v>57.611201927005297</v>
      </c>
    </row>
    <row r="47" spans="1:6" ht="12" customHeight="1" thickBot="1" x14ac:dyDescent="0.25">
      <c r="A47" s="48"/>
      <c r="B47" s="49"/>
      <c r="C47" s="49"/>
      <c r="D47" s="50"/>
      <c r="E47" s="50"/>
      <c r="F47" s="50"/>
    </row>
    <row r="48" spans="1:6" ht="12" customHeight="1" x14ac:dyDescent="0.2">
      <c r="F48" s="35"/>
    </row>
    <row r="49" spans="1:9" ht="12" customHeight="1" x14ac:dyDescent="0.2">
      <c r="A49" s="37" t="s">
        <v>0</v>
      </c>
      <c r="I49" s="44" t="s">
        <v>20</v>
      </c>
    </row>
    <row r="50" spans="1:9" ht="12" customHeight="1" x14ac:dyDescent="0.2">
      <c r="A50" s="38" t="s">
        <v>23</v>
      </c>
      <c r="I50" s="46" t="s">
        <v>53</v>
      </c>
    </row>
    <row r="51" spans="1:9" ht="12" customHeight="1" x14ac:dyDescent="0.2">
      <c r="A51" s="38" t="s">
        <v>22</v>
      </c>
      <c r="B51" s="39"/>
      <c r="C51" s="39"/>
      <c r="D51" s="39"/>
      <c r="E51" s="39"/>
      <c r="F51" s="39"/>
      <c r="G51" s="39"/>
    </row>
    <row r="52" spans="1:9" ht="12" customHeight="1" x14ac:dyDescent="0.2">
      <c r="B52" s="39"/>
      <c r="C52" s="39"/>
      <c r="D52" s="39"/>
    </row>
    <row r="53" spans="1:9" ht="12" customHeight="1" x14ac:dyDescent="0.2">
      <c r="A53" s="40" t="s">
        <v>42</v>
      </c>
      <c r="B53" s="39"/>
      <c r="C53" s="39"/>
      <c r="D53" s="39"/>
    </row>
    <row r="54" spans="1:9" ht="12" customHeight="1" x14ac:dyDescent="0.2">
      <c r="A54" s="41" t="s">
        <v>43</v>
      </c>
      <c r="B54" s="42"/>
      <c r="C54" s="43"/>
      <c r="D54" s="43"/>
      <c r="E54" s="43"/>
      <c r="F54" s="43"/>
    </row>
    <row r="55" spans="1:9" ht="12" customHeight="1" x14ac:dyDescent="0.2">
      <c r="A55" s="41" t="s">
        <v>44</v>
      </c>
      <c r="B55" s="45"/>
      <c r="C55" s="43"/>
      <c r="D55" s="43"/>
      <c r="E55" s="43"/>
      <c r="F55" s="43"/>
    </row>
    <row r="56" spans="1:9" ht="12" customHeight="1" x14ac:dyDescent="0.2">
      <c r="A56" s="41"/>
      <c r="B56" s="45"/>
    </row>
    <row r="57" spans="1:9" ht="12" customHeight="1" x14ac:dyDescent="0.2">
      <c r="A57" s="47" t="s">
        <v>41</v>
      </c>
    </row>
    <row r="58" spans="1:9" ht="12" customHeight="1" x14ac:dyDescent="0.2">
      <c r="A58" s="41" t="s">
        <v>45</v>
      </c>
    </row>
    <row r="59" spans="1:9" ht="12" customHeight="1" x14ac:dyDescent="0.2">
      <c r="A59" s="41" t="s">
        <v>46</v>
      </c>
    </row>
    <row r="60" spans="1:9" ht="12" customHeight="1" x14ac:dyDescent="0.2">
      <c r="A60" s="41" t="s">
        <v>47</v>
      </c>
    </row>
    <row r="61" spans="1:9" ht="12" customHeight="1" x14ac:dyDescent="0.2">
      <c r="A61" s="41" t="s">
        <v>48</v>
      </c>
    </row>
    <row r="62" spans="1:9" ht="12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hyperlinks>
    <hyperlink ref="G51" r:id="rId1" display="Sources: ABS, Balance of payments and international investment position, Cat. no. 5302.0" xr:uid="{00000000-0004-0000-0000-000000000000}"/>
    <hyperlink ref="A51:F51" r:id="rId2" display="Sources: ABS, Balance of payments and international investment position, Cat. no. 5302.0" xr:uid="{00000000-0004-0000-0000-000001000000}"/>
    <hyperlink ref="A54" r:id="rId3" xr:uid="{00000000-0004-0000-0000-000002000000}"/>
    <hyperlink ref="A55" r:id="rId4" xr:uid="{00000000-0004-0000-0000-000003000000}"/>
    <hyperlink ref="A58" r:id="rId5" xr:uid="{00000000-0004-0000-0000-000004000000}"/>
    <hyperlink ref="A59" r:id="rId6" xr:uid="{00000000-0004-0000-0000-000005000000}"/>
    <hyperlink ref="A60" r:id="rId7" xr:uid="{00000000-0004-0000-0000-000006000000}"/>
    <hyperlink ref="A61" r:id="rId8" xr:uid="{00000000-0004-0000-0000-000007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9"/>
  <headerFooter alignWithMargins="0">
    <oddFooter>&amp;L&amp;"Times New Roman,Regular"&amp;12 34&amp;R&amp;"Times New Roman,Italic"&amp;12Monthly statistical bulletin</oddFooter>
  </headerFooter>
  <rowBreaks count="1" manualBreakCount="1">
    <brk id="61" max="16383" man="1"/>
  </rowBreaks>
  <colBreaks count="1" manualBreakCount="1">
    <brk id="12" max="1048575" man="1"/>
  </colBreaks>
  <drawing r:id="rId10"/>
  <legacyDrawing r:id="rId11"/>
  <oleObjects>
    <mc:AlternateContent xmlns:mc="http://schemas.openxmlformats.org/markup-compatibility/2006">
      <mc:Choice Requires="x14">
        <oleObject progId="Word.Document.8" shapeId="4097" r:id="rId12">
          <objectPr defaultSize="0" autoPict="0" r:id="rId13">
            <anchor moveWithCells="1">
              <from>
                <xdr:col>7</xdr:col>
                <xdr:colOff>9525</xdr:colOff>
                <xdr:row>16</xdr:row>
                <xdr:rowOff>9525</xdr:rowOff>
              </from>
              <to>
                <xdr:col>12</xdr:col>
                <xdr:colOff>19050</xdr:colOff>
                <xdr:row>47</xdr:row>
                <xdr:rowOff>9525</xdr:rowOff>
              </to>
            </anchor>
          </objectPr>
        </oleObject>
      </mc:Choice>
      <mc:Fallback>
        <oleObject progId="Word.Document.8" shapeId="4097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P142"/>
  <sheetViews>
    <sheetView workbookViewId="0">
      <pane ySplit="2" topLeftCell="A111" activePane="bottomLeft" state="frozen"/>
      <selection pane="bottomLeft" activeCell="H142" sqref="H142"/>
    </sheetView>
  </sheetViews>
  <sheetFormatPr defaultColWidth="9.140625" defaultRowHeight="12" x14ac:dyDescent="0.2"/>
  <cols>
    <col min="1" max="1" width="8.85546875" style="7" customWidth="1"/>
    <col min="2" max="2" width="13" style="7" customWidth="1"/>
    <col min="3" max="3" width="13.7109375" style="7" customWidth="1"/>
    <col min="4" max="4" width="15" style="7" customWidth="1"/>
    <col min="5" max="5" width="13.85546875" style="7" customWidth="1"/>
    <col min="6" max="6" width="16.7109375" style="7" customWidth="1"/>
    <col min="7" max="7" width="6.42578125" style="7" customWidth="1"/>
    <col min="8" max="8" width="8.85546875" style="7" customWidth="1"/>
    <col min="9" max="9" width="15.28515625" style="7" customWidth="1"/>
    <col min="10" max="11" width="9.140625" style="7"/>
    <col min="12" max="12" width="11.140625" style="7" customWidth="1"/>
    <col min="13" max="14" width="11.28515625" style="7" customWidth="1"/>
    <col min="15" max="15" width="12.42578125" style="7" customWidth="1"/>
    <col min="16" max="16" width="12.5703125" style="7" customWidth="1"/>
    <col min="17" max="16384" width="9.140625" style="7"/>
  </cols>
  <sheetData>
    <row r="1" spans="1:16" ht="50.25" customHeight="1" thickTop="1" x14ac:dyDescent="0.2">
      <c r="A1" s="7" t="s">
        <v>21</v>
      </c>
      <c r="B1" s="8" t="s">
        <v>4</v>
      </c>
      <c r="C1" s="8" t="s">
        <v>5</v>
      </c>
      <c r="D1" s="8" t="s">
        <v>6</v>
      </c>
      <c r="E1" s="8" t="s">
        <v>3</v>
      </c>
      <c r="F1" s="7" t="s">
        <v>1</v>
      </c>
      <c r="H1" s="7" t="s">
        <v>7</v>
      </c>
      <c r="I1" s="8" t="s">
        <v>9</v>
      </c>
      <c r="L1" s="9" t="s">
        <v>4</v>
      </c>
      <c r="M1" s="10" t="s">
        <v>5</v>
      </c>
      <c r="N1" s="10" t="s">
        <v>6</v>
      </c>
      <c r="O1" s="11" t="s">
        <v>3</v>
      </c>
      <c r="P1" s="8" t="s">
        <v>1</v>
      </c>
    </row>
    <row r="2" spans="1:16" s="8" customFormat="1" ht="60" x14ac:dyDescent="0.2">
      <c r="B2" s="12" t="s">
        <v>52</v>
      </c>
      <c r="C2" s="12" t="s">
        <v>36</v>
      </c>
      <c r="D2" s="12" t="s">
        <v>37</v>
      </c>
      <c r="E2" s="12" t="s">
        <v>38</v>
      </c>
      <c r="F2" s="12" t="s">
        <v>8</v>
      </c>
      <c r="I2" s="13" t="s">
        <v>35</v>
      </c>
      <c r="L2" s="14" t="s">
        <v>15</v>
      </c>
      <c r="M2" s="15" t="s">
        <v>16</v>
      </c>
      <c r="N2" s="15" t="s">
        <v>17</v>
      </c>
      <c r="O2" s="16" t="s">
        <v>18</v>
      </c>
      <c r="P2" s="12" t="s">
        <v>19</v>
      </c>
    </row>
    <row r="3" spans="1:16" x14ac:dyDescent="0.2">
      <c r="A3" s="17">
        <v>32387</v>
      </c>
      <c r="B3" s="60">
        <v>54775</v>
      </c>
      <c r="C3" s="60">
        <v>92537</v>
      </c>
      <c r="D3" s="60">
        <v>147312</v>
      </c>
      <c r="E3" s="60">
        <v>102137</v>
      </c>
      <c r="F3" s="18"/>
      <c r="G3" s="18"/>
      <c r="I3" s="60">
        <v>87237</v>
      </c>
      <c r="J3" s="19"/>
      <c r="L3" s="20">
        <v>54360</v>
      </c>
      <c r="M3" s="21">
        <v>91682</v>
      </c>
      <c r="N3" s="21">
        <v>146042</v>
      </c>
      <c r="O3" s="22">
        <v>101551</v>
      </c>
      <c r="P3" s="18">
        <f>O3*100/SUM(I3:I3)</f>
        <v>116.40817543015005</v>
      </c>
    </row>
    <row r="4" spans="1:16" x14ac:dyDescent="0.2">
      <c r="A4" s="23">
        <v>32478</v>
      </c>
      <c r="B4" s="60">
        <v>55408</v>
      </c>
      <c r="C4" s="60">
        <v>94023</v>
      </c>
      <c r="D4" s="60">
        <v>149430</v>
      </c>
      <c r="E4" s="60">
        <v>103810</v>
      </c>
      <c r="F4" s="18"/>
      <c r="G4" s="18"/>
      <c r="I4" s="60">
        <v>96537</v>
      </c>
      <c r="J4" s="19"/>
      <c r="L4" s="20"/>
      <c r="M4" s="21"/>
      <c r="N4" s="21"/>
      <c r="O4" s="22"/>
    </row>
    <row r="5" spans="1:16" x14ac:dyDescent="0.2">
      <c r="A5" s="17">
        <v>32568</v>
      </c>
      <c r="B5" s="60">
        <v>56051</v>
      </c>
      <c r="C5" s="60">
        <v>99024</v>
      </c>
      <c r="D5" s="60">
        <v>155075</v>
      </c>
      <c r="E5" s="60">
        <v>109245</v>
      </c>
      <c r="F5" s="18"/>
      <c r="G5" s="18"/>
      <c r="I5" s="60">
        <v>89010</v>
      </c>
      <c r="J5" s="19"/>
      <c r="L5" s="24" t="s">
        <v>10</v>
      </c>
      <c r="M5" s="21"/>
      <c r="N5" s="21"/>
      <c r="O5" s="22"/>
    </row>
    <row r="6" spans="1:16" x14ac:dyDescent="0.2">
      <c r="A6" s="23">
        <v>32660</v>
      </c>
      <c r="B6" s="60">
        <v>58410</v>
      </c>
      <c r="C6" s="60">
        <v>105182</v>
      </c>
      <c r="D6" s="60">
        <v>163592</v>
      </c>
      <c r="E6" s="60">
        <v>114598</v>
      </c>
      <c r="F6" s="18">
        <f t="shared" ref="F6:F33" si="0">E6*100/SUM(I3:I6)</f>
        <v>31.143553633885649</v>
      </c>
      <c r="G6" s="18"/>
      <c r="I6" s="60">
        <v>95183</v>
      </c>
      <c r="J6" s="19"/>
      <c r="L6" s="24" t="s">
        <v>11</v>
      </c>
      <c r="M6" s="21"/>
      <c r="N6" s="21"/>
      <c r="O6" s="22"/>
    </row>
    <row r="7" spans="1:16" x14ac:dyDescent="0.2">
      <c r="A7" s="17">
        <v>32752</v>
      </c>
      <c r="B7" s="60">
        <v>60318</v>
      </c>
      <c r="C7" s="60">
        <v>111485</v>
      </c>
      <c r="D7" s="60">
        <v>171803</v>
      </c>
      <c r="E7" s="60">
        <v>120248</v>
      </c>
      <c r="F7" s="18">
        <f t="shared" si="0"/>
        <v>31.734570540327987</v>
      </c>
      <c r="G7" s="18"/>
      <c r="I7" s="60">
        <v>98188</v>
      </c>
      <c r="J7" s="19"/>
      <c r="L7" s="24" t="s">
        <v>12</v>
      </c>
      <c r="M7" s="21"/>
      <c r="N7" s="21"/>
      <c r="O7" s="22"/>
    </row>
    <row r="8" spans="1:16" x14ac:dyDescent="0.2">
      <c r="A8" s="23">
        <v>32843</v>
      </c>
      <c r="B8" s="60">
        <v>63084</v>
      </c>
      <c r="C8" s="60">
        <v>114872</v>
      </c>
      <c r="D8" s="60">
        <v>177957</v>
      </c>
      <c r="E8" s="60">
        <v>126364</v>
      </c>
      <c r="F8" s="18">
        <f t="shared" si="0"/>
        <v>32.519094970456841</v>
      </c>
      <c r="G8" s="18"/>
      <c r="I8" s="60">
        <v>106203</v>
      </c>
      <c r="J8" s="19"/>
      <c r="L8" s="24" t="s">
        <v>13</v>
      </c>
      <c r="M8" s="21"/>
      <c r="N8" s="21"/>
      <c r="O8" s="22"/>
    </row>
    <row r="9" spans="1:16" x14ac:dyDescent="0.2">
      <c r="A9" s="17">
        <v>32933</v>
      </c>
      <c r="B9" s="60">
        <v>66883</v>
      </c>
      <c r="C9" s="60">
        <v>120929</v>
      </c>
      <c r="D9" s="60">
        <v>187813</v>
      </c>
      <c r="E9" s="60">
        <v>131551</v>
      </c>
      <c r="F9" s="18">
        <f t="shared" si="0"/>
        <v>33.107001114883317</v>
      </c>
      <c r="G9" s="18"/>
      <c r="I9" s="60">
        <v>97777</v>
      </c>
      <c r="J9" s="19"/>
      <c r="L9" s="24" t="s">
        <v>14</v>
      </c>
      <c r="M9" s="21"/>
      <c r="N9" s="21"/>
      <c r="O9" s="22"/>
    </row>
    <row r="10" spans="1:16" x14ac:dyDescent="0.2">
      <c r="A10" s="23">
        <v>33025</v>
      </c>
      <c r="B10" s="60">
        <v>68035</v>
      </c>
      <c r="C10" s="60">
        <v>118436</v>
      </c>
      <c r="D10" s="60">
        <v>186471</v>
      </c>
      <c r="E10" s="60">
        <v>130999</v>
      </c>
      <c r="F10" s="18">
        <f t="shared" si="0"/>
        <v>32.395425038639878</v>
      </c>
      <c r="G10" s="18"/>
      <c r="I10" s="60">
        <v>102207</v>
      </c>
      <c r="J10" s="19"/>
      <c r="L10" s="20"/>
      <c r="M10" s="21"/>
      <c r="N10" s="21"/>
      <c r="O10" s="22"/>
    </row>
    <row r="11" spans="1:16" x14ac:dyDescent="0.2">
      <c r="A11" s="17">
        <v>33117</v>
      </c>
      <c r="B11" s="60">
        <v>69541</v>
      </c>
      <c r="C11" s="60">
        <v>119978</v>
      </c>
      <c r="D11" s="60">
        <v>189518</v>
      </c>
      <c r="E11" s="60">
        <v>133945</v>
      </c>
      <c r="F11" s="18">
        <f t="shared" si="0"/>
        <v>32.720668166572615</v>
      </c>
      <c r="G11" s="18"/>
      <c r="I11" s="60">
        <v>103172</v>
      </c>
      <c r="J11" s="19"/>
      <c r="L11" s="20"/>
      <c r="M11" s="21"/>
      <c r="N11" s="21"/>
      <c r="O11" s="22"/>
    </row>
    <row r="12" spans="1:16" x14ac:dyDescent="0.2">
      <c r="A12" s="23">
        <v>33208</v>
      </c>
      <c r="B12" s="60">
        <v>74302</v>
      </c>
      <c r="C12" s="60">
        <v>125768</v>
      </c>
      <c r="D12" s="60">
        <v>200070</v>
      </c>
      <c r="E12" s="60">
        <v>141559</v>
      </c>
      <c r="F12" s="18">
        <f t="shared" si="0"/>
        <v>34.249995765900252</v>
      </c>
      <c r="G12" s="18"/>
      <c r="I12" s="60">
        <v>110155</v>
      </c>
      <c r="J12" s="19"/>
      <c r="L12" s="20"/>
      <c r="M12" s="21"/>
      <c r="N12" s="21"/>
      <c r="O12" s="22"/>
    </row>
    <row r="13" spans="1:16" x14ac:dyDescent="0.2">
      <c r="A13" s="17">
        <v>33298</v>
      </c>
      <c r="B13" s="60">
        <v>73193</v>
      </c>
      <c r="C13" s="60">
        <v>131053</v>
      </c>
      <c r="D13" s="60">
        <v>204247</v>
      </c>
      <c r="E13" s="60">
        <v>146043</v>
      </c>
      <c r="F13" s="18">
        <f t="shared" si="0"/>
        <v>35.194476576055521</v>
      </c>
      <c r="G13" s="18"/>
      <c r="I13" s="60">
        <v>99426</v>
      </c>
      <c r="J13" s="19"/>
      <c r="L13" s="20"/>
      <c r="M13" s="21"/>
      <c r="N13" s="21"/>
      <c r="O13" s="22"/>
    </row>
    <row r="14" spans="1:16" x14ac:dyDescent="0.2">
      <c r="A14" s="23">
        <v>33390</v>
      </c>
      <c r="B14" s="60">
        <v>69580</v>
      </c>
      <c r="C14" s="60">
        <v>130539</v>
      </c>
      <c r="D14" s="60">
        <v>200119</v>
      </c>
      <c r="E14" s="60">
        <v>142849</v>
      </c>
      <c r="F14" s="18">
        <f t="shared" si="0"/>
        <v>34.419704063167885</v>
      </c>
      <c r="G14" s="18"/>
      <c r="I14" s="60">
        <v>102268</v>
      </c>
      <c r="J14" s="19"/>
      <c r="L14" s="20"/>
      <c r="M14" s="21"/>
      <c r="N14" s="21"/>
      <c r="O14" s="22"/>
    </row>
    <row r="15" spans="1:16" x14ac:dyDescent="0.2">
      <c r="A15" s="17">
        <v>33482</v>
      </c>
      <c r="B15" s="60">
        <v>71109</v>
      </c>
      <c r="C15" s="60">
        <v>129303</v>
      </c>
      <c r="D15" s="60">
        <v>200412</v>
      </c>
      <c r="E15" s="60">
        <v>143344</v>
      </c>
      <c r="F15" s="18">
        <f t="shared" si="0"/>
        <v>34.476256445778496</v>
      </c>
      <c r="G15" s="18"/>
      <c r="I15" s="60">
        <v>103927</v>
      </c>
      <c r="J15" s="19"/>
      <c r="L15" s="20"/>
      <c r="M15" s="21"/>
      <c r="N15" s="21"/>
      <c r="O15" s="22"/>
    </row>
    <row r="16" spans="1:16" x14ac:dyDescent="0.2">
      <c r="A16" s="23">
        <v>33573</v>
      </c>
      <c r="B16" s="60">
        <v>79034</v>
      </c>
      <c r="C16" s="60">
        <v>135679</v>
      </c>
      <c r="D16" s="60">
        <v>214713</v>
      </c>
      <c r="E16" s="60">
        <v>152378</v>
      </c>
      <c r="F16" s="18">
        <f t="shared" si="0"/>
        <v>36.597919573827269</v>
      </c>
      <c r="G16" s="18"/>
      <c r="I16" s="60">
        <v>110736</v>
      </c>
      <c r="J16" s="19"/>
      <c r="L16" s="20"/>
      <c r="M16" s="21"/>
      <c r="N16" s="21"/>
      <c r="O16" s="22"/>
    </row>
    <row r="17" spans="1:15" x14ac:dyDescent="0.2">
      <c r="A17" s="17">
        <v>33664</v>
      </c>
      <c r="B17" s="60">
        <v>75989</v>
      </c>
      <c r="C17" s="60">
        <v>135342</v>
      </c>
      <c r="D17" s="60">
        <v>211331</v>
      </c>
      <c r="E17" s="60">
        <v>154668</v>
      </c>
      <c r="F17" s="18">
        <f t="shared" si="0"/>
        <v>36.854320258105098</v>
      </c>
      <c r="G17" s="18"/>
      <c r="I17" s="60">
        <v>102743</v>
      </c>
      <c r="J17" s="19"/>
      <c r="L17" s="20"/>
      <c r="M17" s="21"/>
      <c r="N17" s="21"/>
      <c r="O17" s="22"/>
    </row>
    <row r="18" spans="1:15" x14ac:dyDescent="0.2">
      <c r="A18" s="23">
        <v>33756</v>
      </c>
      <c r="B18" s="60">
        <v>78535</v>
      </c>
      <c r="C18" s="60">
        <v>142139</v>
      </c>
      <c r="D18" s="60">
        <v>220674</v>
      </c>
      <c r="E18" s="60">
        <v>161651</v>
      </c>
      <c r="F18" s="18">
        <f t="shared" si="0"/>
        <v>38.216360236318202</v>
      </c>
      <c r="G18" s="18"/>
      <c r="I18" s="60">
        <v>105583</v>
      </c>
      <c r="J18" s="19"/>
      <c r="L18" s="20"/>
      <c r="M18" s="21"/>
      <c r="N18" s="21"/>
      <c r="O18" s="22"/>
    </row>
    <row r="19" spans="1:15" x14ac:dyDescent="0.2">
      <c r="A19" s="17">
        <v>33848</v>
      </c>
      <c r="B19" s="60">
        <v>84281</v>
      </c>
      <c r="C19" s="60">
        <v>147554</v>
      </c>
      <c r="D19" s="60">
        <v>231835</v>
      </c>
      <c r="E19" s="60">
        <v>168957</v>
      </c>
      <c r="F19" s="18">
        <f t="shared" si="0"/>
        <v>39.580619770046006</v>
      </c>
      <c r="G19" s="18"/>
      <c r="I19" s="60">
        <v>107806</v>
      </c>
      <c r="J19" s="19"/>
      <c r="L19" s="20"/>
      <c r="M19" s="21"/>
      <c r="N19" s="21"/>
      <c r="O19" s="22"/>
    </row>
    <row r="20" spans="1:15" x14ac:dyDescent="0.2">
      <c r="A20" s="23">
        <v>33939</v>
      </c>
      <c r="B20" s="60">
        <v>86286</v>
      </c>
      <c r="C20" s="60">
        <v>148098</v>
      </c>
      <c r="D20" s="60">
        <v>234384</v>
      </c>
      <c r="E20" s="60">
        <v>173965</v>
      </c>
      <c r="F20" s="18">
        <f t="shared" si="0"/>
        <v>40.265947597444679</v>
      </c>
      <c r="G20" s="18"/>
      <c r="I20" s="60">
        <v>115908</v>
      </c>
      <c r="J20" s="19"/>
      <c r="L20" s="20"/>
      <c r="M20" s="21"/>
      <c r="N20" s="21"/>
      <c r="O20" s="22"/>
    </row>
    <row r="21" spans="1:15" x14ac:dyDescent="0.2">
      <c r="A21" s="17">
        <v>34029</v>
      </c>
      <c r="B21" s="60">
        <v>84761</v>
      </c>
      <c r="C21" s="60">
        <v>145117</v>
      </c>
      <c r="D21" s="60">
        <v>229878</v>
      </c>
      <c r="E21" s="60">
        <v>168365</v>
      </c>
      <c r="F21" s="18">
        <f t="shared" si="0"/>
        <v>38.497507659944205</v>
      </c>
      <c r="G21" s="18"/>
      <c r="I21" s="60">
        <v>108043</v>
      </c>
      <c r="J21" s="19"/>
      <c r="L21" s="20"/>
      <c r="M21" s="21"/>
      <c r="N21" s="21"/>
      <c r="O21" s="22"/>
    </row>
    <row r="22" spans="1:15" x14ac:dyDescent="0.2">
      <c r="A22" s="23">
        <v>34121</v>
      </c>
      <c r="B22" s="60">
        <v>92086</v>
      </c>
      <c r="C22" s="60">
        <v>149114</v>
      </c>
      <c r="D22" s="60">
        <v>241200</v>
      </c>
      <c r="E22" s="60">
        <v>175799</v>
      </c>
      <c r="F22" s="18">
        <f t="shared" si="0"/>
        <v>39.596509721246193</v>
      </c>
      <c r="G22" s="18"/>
      <c r="I22" s="60">
        <v>112219</v>
      </c>
      <c r="J22" s="19"/>
      <c r="L22" s="20"/>
      <c r="M22" s="21"/>
      <c r="N22" s="21"/>
      <c r="O22" s="22"/>
    </row>
    <row r="23" spans="1:15" x14ac:dyDescent="0.2">
      <c r="A23" s="17">
        <v>34213</v>
      </c>
      <c r="B23" s="60">
        <v>96356</v>
      </c>
      <c r="C23" s="60">
        <v>151440</v>
      </c>
      <c r="D23" s="60">
        <v>247796</v>
      </c>
      <c r="E23" s="60">
        <v>180379</v>
      </c>
      <c r="F23" s="18">
        <f t="shared" si="0"/>
        <v>40.165803431859374</v>
      </c>
      <c r="G23" s="18"/>
      <c r="I23" s="60">
        <v>112916</v>
      </c>
      <c r="J23" s="19"/>
      <c r="L23" s="20"/>
      <c r="M23" s="21"/>
      <c r="N23" s="21"/>
      <c r="O23" s="22"/>
    </row>
    <row r="24" spans="1:15" x14ac:dyDescent="0.2">
      <c r="A24" s="23">
        <v>34304</v>
      </c>
      <c r="B24" s="60">
        <v>97349</v>
      </c>
      <c r="C24" s="60">
        <v>149819</v>
      </c>
      <c r="D24" s="60">
        <v>247169</v>
      </c>
      <c r="E24" s="60">
        <v>180608</v>
      </c>
      <c r="F24" s="18">
        <f t="shared" si="0"/>
        <v>39.69720681196754</v>
      </c>
      <c r="G24" s="18"/>
      <c r="I24" s="60">
        <v>121786</v>
      </c>
      <c r="J24" s="19"/>
      <c r="L24" s="20"/>
      <c r="M24" s="21"/>
      <c r="N24" s="21"/>
      <c r="O24" s="22"/>
    </row>
    <row r="25" spans="1:15" x14ac:dyDescent="0.2">
      <c r="A25" s="17">
        <v>34394</v>
      </c>
      <c r="B25" s="60">
        <v>96872</v>
      </c>
      <c r="C25" s="60">
        <v>145832</v>
      </c>
      <c r="D25" s="60">
        <v>242704</v>
      </c>
      <c r="E25" s="60">
        <v>175728</v>
      </c>
      <c r="F25" s="18">
        <f t="shared" si="0"/>
        <v>38.173192221469165</v>
      </c>
      <c r="G25" s="18"/>
      <c r="I25" s="60">
        <v>113423</v>
      </c>
      <c r="J25" s="19"/>
      <c r="L25" s="20"/>
      <c r="M25" s="21"/>
      <c r="N25" s="21"/>
      <c r="O25" s="22"/>
    </row>
    <row r="26" spans="1:15" x14ac:dyDescent="0.2">
      <c r="A26" s="23">
        <v>34486</v>
      </c>
      <c r="B26" s="60">
        <v>93252</v>
      </c>
      <c r="C26" s="60">
        <v>156383</v>
      </c>
      <c r="D26" s="60">
        <v>249634</v>
      </c>
      <c r="E26" s="60">
        <v>169420</v>
      </c>
      <c r="F26" s="18">
        <f t="shared" si="0"/>
        <v>36.327301654691219</v>
      </c>
      <c r="G26" s="18"/>
      <c r="I26" s="60">
        <v>118246</v>
      </c>
      <c r="J26" s="19"/>
      <c r="L26" s="20"/>
      <c r="M26" s="21"/>
      <c r="N26" s="21"/>
      <c r="O26" s="22"/>
    </row>
    <row r="27" spans="1:15" x14ac:dyDescent="0.2">
      <c r="A27" s="17">
        <v>34578</v>
      </c>
      <c r="B27" s="60">
        <v>86358</v>
      </c>
      <c r="C27" s="60">
        <v>161676</v>
      </c>
      <c r="D27" s="60">
        <v>248034</v>
      </c>
      <c r="E27" s="60">
        <v>170343</v>
      </c>
      <c r="F27" s="18">
        <f t="shared" si="0"/>
        <v>35.834450028504655</v>
      </c>
      <c r="G27" s="18"/>
      <c r="I27" s="60">
        <v>121906</v>
      </c>
      <c r="J27" s="19"/>
      <c r="L27" s="20"/>
      <c r="M27" s="21"/>
      <c r="N27" s="21"/>
      <c r="O27" s="22"/>
    </row>
    <row r="28" spans="1:15" x14ac:dyDescent="0.2">
      <c r="A28" s="23">
        <v>34669</v>
      </c>
      <c r="B28" s="60">
        <v>94503</v>
      </c>
      <c r="C28" s="60">
        <v>152127</v>
      </c>
      <c r="D28" s="60">
        <v>246629</v>
      </c>
      <c r="E28" s="60">
        <v>170589</v>
      </c>
      <c r="F28" s="18">
        <f t="shared" si="0"/>
        <v>35.364761490142421</v>
      </c>
      <c r="G28" s="18"/>
      <c r="I28" s="60">
        <v>128795</v>
      </c>
      <c r="J28" s="19"/>
      <c r="L28" s="20"/>
      <c r="M28" s="21"/>
      <c r="N28" s="21"/>
      <c r="O28" s="22"/>
    </row>
    <row r="29" spans="1:15" x14ac:dyDescent="0.2">
      <c r="A29" s="17">
        <v>34759</v>
      </c>
      <c r="B29" s="60">
        <v>96582</v>
      </c>
      <c r="C29" s="60">
        <v>164713</v>
      </c>
      <c r="D29" s="60">
        <v>261295</v>
      </c>
      <c r="E29" s="60">
        <v>177490</v>
      </c>
      <c r="F29" s="18">
        <f t="shared" si="0"/>
        <v>36.319548179827706</v>
      </c>
      <c r="G29" s="18"/>
      <c r="I29" s="60">
        <v>119743</v>
      </c>
      <c r="J29" s="19"/>
      <c r="L29" s="20"/>
      <c r="M29" s="21"/>
      <c r="N29" s="21"/>
      <c r="O29" s="22"/>
    </row>
    <row r="30" spans="1:15" x14ac:dyDescent="0.2">
      <c r="A30" s="23">
        <v>34851</v>
      </c>
      <c r="B30" s="60">
        <v>101819</v>
      </c>
      <c r="C30" s="60">
        <v>170137</v>
      </c>
      <c r="D30" s="60">
        <v>271955</v>
      </c>
      <c r="E30" s="60">
        <v>188427</v>
      </c>
      <c r="F30" s="18">
        <f t="shared" si="0"/>
        <v>38.026958137995479</v>
      </c>
      <c r="G30" s="18"/>
      <c r="I30" s="60">
        <v>125065</v>
      </c>
      <c r="J30" s="19"/>
      <c r="L30" s="20"/>
      <c r="M30" s="21"/>
      <c r="N30" s="21"/>
      <c r="O30" s="22"/>
    </row>
    <row r="31" spans="1:15" x14ac:dyDescent="0.2">
      <c r="A31" s="17">
        <v>34943</v>
      </c>
      <c r="B31" s="60">
        <v>102200</v>
      </c>
      <c r="C31" s="60">
        <v>167077</v>
      </c>
      <c r="D31" s="60">
        <v>269277</v>
      </c>
      <c r="E31" s="60">
        <v>187849</v>
      </c>
      <c r="F31" s="18">
        <f t="shared" si="0"/>
        <v>37.445182432863433</v>
      </c>
      <c r="G31" s="18"/>
      <c r="I31" s="60">
        <v>128061</v>
      </c>
      <c r="J31" s="19"/>
      <c r="L31" s="20"/>
      <c r="M31" s="21"/>
      <c r="N31" s="21"/>
      <c r="O31" s="22"/>
    </row>
    <row r="32" spans="1:15" x14ac:dyDescent="0.2">
      <c r="A32" s="23">
        <v>35034</v>
      </c>
      <c r="B32" s="60">
        <v>102959</v>
      </c>
      <c r="C32" s="60">
        <v>174378</v>
      </c>
      <c r="D32" s="60">
        <v>277337</v>
      </c>
      <c r="E32" s="60">
        <v>190395</v>
      </c>
      <c r="F32" s="18">
        <f t="shared" si="0"/>
        <v>37.202508890538901</v>
      </c>
      <c r="G32" s="18"/>
      <c r="I32" s="60">
        <v>138911</v>
      </c>
      <c r="J32" s="19"/>
      <c r="L32" s="20"/>
      <c r="M32" s="21"/>
      <c r="N32" s="21"/>
      <c r="O32" s="22"/>
    </row>
    <row r="33" spans="1:15" x14ac:dyDescent="0.2">
      <c r="A33" s="17">
        <v>35125</v>
      </c>
      <c r="B33" s="60">
        <v>99396</v>
      </c>
      <c r="C33" s="60">
        <v>176089</v>
      </c>
      <c r="D33" s="60">
        <v>275485</v>
      </c>
      <c r="E33" s="60">
        <v>190440</v>
      </c>
      <c r="F33" s="18">
        <f t="shared" si="0"/>
        <v>36.619203738066169</v>
      </c>
      <c r="G33" s="18"/>
      <c r="I33" s="60">
        <v>128018</v>
      </c>
      <c r="J33" s="19"/>
      <c r="L33" s="20"/>
      <c r="M33" s="21"/>
      <c r="N33" s="21"/>
      <c r="O33" s="22"/>
    </row>
    <row r="34" spans="1:15" x14ac:dyDescent="0.2">
      <c r="A34" s="23">
        <v>35217</v>
      </c>
      <c r="B34" s="60">
        <v>101326</v>
      </c>
      <c r="C34" s="60">
        <v>178589</v>
      </c>
      <c r="D34" s="60">
        <v>279915</v>
      </c>
      <c r="E34" s="60">
        <v>190999</v>
      </c>
      <c r="F34" s="18">
        <f t="shared" ref="F34:F70" si="1">E34*100/SUM(I31:I34)</f>
        <v>36.130532162016962</v>
      </c>
      <c r="G34" s="18"/>
      <c r="H34" s="25"/>
      <c r="I34" s="60">
        <v>133646</v>
      </c>
      <c r="J34" s="19"/>
      <c r="L34" s="20"/>
      <c r="M34" s="21"/>
      <c r="N34" s="21"/>
      <c r="O34" s="22"/>
    </row>
    <row r="35" spans="1:15" x14ac:dyDescent="0.2">
      <c r="A35" s="17">
        <v>35309</v>
      </c>
      <c r="B35" s="60">
        <v>95418</v>
      </c>
      <c r="C35" s="60">
        <v>195940</v>
      </c>
      <c r="D35" s="60">
        <v>291357</v>
      </c>
      <c r="E35" s="60">
        <v>196773</v>
      </c>
      <c r="F35" s="18">
        <f t="shared" si="1"/>
        <v>36.729882590110691</v>
      </c>
      <c r="G35" s="18"/>
      <c r="I35" s="60">
        <v>135155</v>
      </c>
      <c r="J35" s="19"/>
      <c r="L35" s="20"/>
      <c r="M35" s="21"/>
      <c r="N35" s="21"/>
      <c r="O35" s="22"/>
    </row>
    <row r="36" spans="1:15" x14ac:dyDescent="0.2">
      <c r="A36" s="23">
        <v>35400</v>
      </c>
      <c r="B36" s="60">
        <v>100772</v>
      </c>
      <c r="C36" s="60">
        <v>196435</v>
      </c>
      <c r="D36" s="60">
        <v>297208</v>
      </c>
      <c r="E36" s="60">
        <v>200799</v>
      </c>
      <c r="F36" s="18">
        <f t="shared" si="1"/>
        <v>36.995705307841547</v>
      </c>
      <c r="G36" s="18"/>
      <c r="I36" s="60">
        <v>145944</v>
      </c>
      <c r="J36" s="19"/>
      <c r="L36" s="20"/>
      <c r="M36" s="21"/>
      <c r="N36" s="21"/>
      <c r="O36" s="22"/>
    </row>
    <row r="37" spans="1:15" x14ac:dyDescent="0.2">
      <c r="A37" s="17">
        <v>35490</v>
      </c>
      <c r="B37" s="60">
        <v>99108</v>
      </c>
      <c r="C37" s="60">
        <v>203392</v>
      </c>
      <c r="D37" s="60">
        <v>302500</v>
      </c>
      <c r="E37" s="60">
        <v>197482</v>
      </c>
      <c r="F37" s="18">
        <f t="shared" si="1"/>
        <v>36.016158594968218</v>
      </c>
      <c r="G37" s="18"/>
      <c r="I37" s="60">
        <v>133570</v>
      </c>
      <c r="J37" s="19"/>
      <c r="L37" s="20"/>
      <c r="M37" s="21"/>
      <c r="N37" s="21"/>
      <c r="O37" s="22"/>
    </row>
    <row r="38" spans="1:15" x14ac:dyDescent="0.2">
      <c r="A38" s="23">
        <v>35582</v>
      </c>
      <c r="B38" s="60">
        <v>96315</v>
      </c>
      <c r="C38" s="60">
        <v>211543</v>
      </c>
      <c r="D38" s="60">
        <v>307858</v>
      </c>
      <c r="E38" s="60">
        <v>205313</v>
      </c>
      <c r="F38" s="18">
        <f t="shared" si="1"/>
        <v>36.909737765097788</v>
      </c>
      <c r="G38" s="18"/>
      <c r="I38" s="60">
        <v>141588</v>
      </c>
      <c r="J38" s="19"/>
      <c r="L38" s="20"/>
      <c r="M38" s="21"/>
      <c r="N38" s="21"/>
      <c r="O38" s="22"/>
    </row>
    <row r="39" spans="1:15" x14ac:dyDescent="0.2">
      <c r="A39" s="17">
        <v>35674</v>
      </c>
      <c r="B39" s="60">
        <v>99711</v>
      </c>
      <c r="C39" s="60">
        <v>225155</v>
      </c>
      <c r="D39" s="60">
        <v>324867</v>
      </c>
      <c r="E39" s="60">
        <v>211478</v>
      </c>
      <c r="F39" s="18">
        <f t="shared" si="1"/>
        <v>37.471583308083893</v>
      </c>
      <c r="G39" s="18"/>
      <c r="I39" s="60">
        <v>143267</v>
      </c>
      <c r="J39" s="19"/>
      <c r="L39" s="20"/>
      <c r="M39" s="21"/>
      <c r="N39" s="21"/>
      <c r="O39" s="22"/>
    </row>
    <row r="40" spans="1:15" x14ac:dyDescent="0.2">
      <c r="A40" s="23">
        <v>35765</v>
      </c>
      <c r="B40" s="60">
        <v>94716</v>
      </c>
      <c r="C40" s="60">
        <v>245593</v>
      </c>
      <c r="D40" s="60">
        <v>340309</v>
      </c>
      <c r="E40" s="60">
        <v>215789</v>
      </c>
      <c r="F40" s="18">
        <f t="shared" si="1"/>
        <v>37.65504268254378</v>
      </c>
      <c r="G40" s="18"/>
      <c r="I40" s="60">
        <v>154643</v>
      </c>
      <c r="J40" s="19"/>
      <c r="L40" s="20"/>
      <c r="M40" s="21"/>
      <c r="N40" s="21"/>
      <c r="O40" s="22"/>
    </row>
    <row r="41" spans="1:15" x14ac:dyDescent="0.2">
      <c r="A41" s="17">
        <v>35855</v>
      </c>
      <c r="B41" s="60">
        <v>89932</v>
      </c>
      <c r="C41" s="60">
        <v>250140</v>
      </c>
      <c r="D41" s="60">
        <v>340072</v>
      </c>
      <c r="E41" s="60">
        <v>219255</v>
      </c>
      <c r="F41" s="18">
        <f t="shared" si="1"/>
        <v>37.680449577232416</v>
      </c>
      <c r="G41" s="18"/>
      <c r="I41" s="60">
        <v>142382</v>
      </c>
      <c r="J41" s="19"/>
      <c r="L41" s="20"/>
      <c r="M41" s="21"/>
      <c r="N41" s="21"/>
      <c r="O41" s="22"/>
    </row>
    <row r="42" spans="1:15" x14ac:dyDescent="0.2">
      <c r="A42" s="23">
        <v>35947</v>
      </c>
      <c r="B42" s="60">
        <v>86746</v>
      </c>
      <c r="C42" s="60">
        <v>265997</v>
      </c>
      <c r="D42" s="60">
        <v>352743</v>
      </c>
      <c r="E42" s="60">
        <v>223125</v>
      </c>
      <c r="F42" s="18">
        <f t="shared" si="1"/>
        <v>37.892103667700901</v>
      </c>
      <c r="G42" s="18"/>
      <c r="I42" s="60">
        <v>148551</v>
      </c>
      <c r="J42" s="19"/>
      <c r="L42" s="20"/>
      <c r="M42" s="21"/>
      <c r="N42" s="21"/>
      <c r="O42" s="22"/>
    </row>
    <row r="43" spans="1:15" x14ac:dyDescent="0.2">
      <c r="A43" s="17">
        <v>36039</v>
      </c>
      <c r="B43" s="60">
        <v>83578</v>
      </c>
      <c r="C43" s="60">
        <v>283791</v>
      </c>
      <c r="D43" s="60">
        <v>367369</v>
      </c>
      <c r="E43" s="60">
        <v>236405</v>
      </c>
      <c r="F43" s="18">
        <f t="shared" si="1"/>
        <v>39.599424446934712</v>
      </c>
      <c r="G43" s="18"/>
      <c r="I43" s="60">
        <v>151415</v>
      </c>
      <c r="J43" s="19"/>
      <c r="L43" s="20"/>
      <c r="M43" s="21"/>
      <c r="N43" s="21"/>
      <c r="O43" s="22"/>
    </row>
    <row r="44" spans="1:15" x14ac:dyDescent="0.2">
      <c r="A44" s="23">
        <v>36130</v>
      </c>
      <c r="B44" s="60">
        <v>85222</v>
      </c>
      <c r="C44" s="60">
        <v>283951</v>
      </c>
      <c r="D44" s="60">
        <v>369173</v>
      </c>
      <c r="E44" s="60">
        <v>230261</v>
      </c>
      <c r="F44" s="18">
        <f t="shared" si="1"/>
        <v>38.080440570889905</v>
      </c>
      <c r="G44" s="18"/>
      <c r="I44" s="60">
        <v>162322</v>
      </c>
      <c r="J44" s="19"/>
      <c r="L44" s="20"/>
      <c r="M44" s="21"/>
      <c r="N44" s="21"/>
      <c r="O44" s="22"/>
    </row>
    <row r="45" spans="1:15" x14ac:dyDescent="0.2">
      <c r="A45" s="17">
        <v>36220</v>
      </c>
      <c r="B45" s="60">
        <v>79324</v>
      </c>
      <c r="C45" s="60">
        <v>292655</v>
      </c>
      <c r="D45" s="60">
        <v>371979</v>
      </c>
      <c r="E45" s="60">
        <v>230854</v>
      </c>
      <c r="F45" s="18">
        <f t="shared" si="1"/>
        <v>37.643494481984924</v>
      </c>
      <c r="G45" s="18"/>
      <c r="I45" s="60">
        <v>150976</v>
      </c>
      <c r="J45" s="19"/>
      <c r="L45" s="20"/>
      <c r="M45" s="21"/>
      <c r="N45" s="21"/>
      <c r="O45" s="22"/>
    </row>
    <row r="46" spans="1:15" x14ac:dyDescent="0.2">
      <c r="A46" s="23">
        <v>36312</v>
      </c>
      <c r="B46" s="60">
        <v>75367</v>
      </c>
      <c r="C46" s="60">
        <v>291393</v>
      </c>
      <c r="D46" s="60">
        <v>366760</v>
      </c>
      <c r="E46" s="60">
        <v>225327</v>
      </c>
      <c r="F46" s="18">
        <f t="shared" si="1"/>
        <v>36.288982226488265</v>
      </c>
      <c r="G46" s="18"/>
      <c r="I46" s="60">
        <v>156211</v>
      </c>
      <c r="J46" s="19"/>
      <c r="L46" s="20"/>
      <c r="M46" s="21"/>
      <c r="N46" s="21"/>
      <c r="O46" s="22"/>
    </row>
    <row r="47" spans="1:15" x14ac:dyDescent="0.2">
      <c r="A47" s="17">
        <v>36404</v>
      </c>
      <c r="B47" s="60">
        <v>74313</v>
      </c>
      <c r="C47" s="60">
        <v>306193</v>
      </c>
      <c r="D47" s="60">
        <v>380506</v>
      </c>
      <c r="E47" s="60">
        <v>237397</v>
      </c>
      <c r="F47" s="18">
        <f t="shared" si="1"/>
        <v>37.73351283734489</v>
      </c>
      <c r="G47" s="18"/>
      <c r="I47" s="60">
        <v>159632</v>
      </c>
      <c r="J47" s="19"/>
      <c r="L47" s="20"/>
      <c r="M47" s="21"/>
      <c r="N47" s="21"/>
      <c r="O47" s="22"/>
    </row>
    <row r="48" spans="1:15" x14ac:dyDescent="0.2">
      <c r="A48" s="23">
        <v>36495</v>
      </c>
      <c r="B48" s="60">
        <v>69213</v>
      </c>
      <c r="C48" s="60">
        <v>326768</v>
      </c>
      <c r="D48" s="60">
        <v>395981</v>
      </c>
      <c r="E48" s="60">
        <v>238786</v>
      </c>
      <c r="F48" s="18">
        <f t="shared" si="1"/>
        <v>37.466207045879969</v>
      </c>
      <c r="G48" s="18"/>
      <c r="I48" s="60">
        <v>170518</v>
      </c>
      <c r="J48" s="19"/>
      <c r="L48" s="20"/>
      <c r="M48" s="21"/>
      <c r="N48" s="21"/>
      <c r="O48" s="22"/>
    </row>
    <row r="49" spans="1:15" x14ac:dyDescent="0.2">
      <c r="A49" s="17">
        <v>36586</v>
      </c>
      <c r="B49" s="60">
        <v>67404</v>
      </c>
      <c r="C49" s="60">
        <v>349548</v>
      </c>
      <c r="D49" s="60">
        <v>416952</v>
      </c>
      <c r="E49" s="60">
        <v>256338</v>
      </c>
      <c r="F49" s="18">
        <f t="shared" si="1"/>
        <v>39.484726004608696</v>
      </c>
      <c r="G49" s="18"/>
      <c r="I49" s="60">
        <v>162847</v>
      </c>
      <c r="J49" s="19"/>
      <c r="L49" s="20"/>
      <c r="M49" s="21"/>
      <c r="N49" s="21"/>
      <c r="O49" s="22"/>
    </row>
    <row r="50" spans="1:15" x14ac:dyDescent="0.2">
      <c r="A50" s="23">
        <v>36678</v>
      </c>
      <c r="B50" s="60">
        <v>63554</v>
      </c>
      <c r="C50" s="60">
        <v>361516</v>
      </c>
      <c r="D50" s="60">
        <v>425070</v>
      </c>
      <c r="E50" s="60">
        <v>266734</v>
      </c>
      <c r="F50" s="18">
        <f t="shared" si="1"/>
        <v>40.309133305426307</v>
      </c>
      <c r="G50" s="18"/>
      <c r="I50" s="60">
        <v>168724</v>
      </c>
      <c r="J50" s="19"/>
      <c r="L50" s="20"/>
      <c r="M50" s="21"/>
      <c r="N50" s="21"/>
      <c r="O50" s="22"/>
    </row>
    <row r="51" spans="1:15" x14ac:dyDescent="0.2">
      <c r="A51" s="17">
        <v>36770</v>
      </c>
      <c r="B51" s="60">
        <v>68826</v>
      </c>
      <c r="C51" s="60">
        <v>394861</v>
      </c>
      <c r="D51" s="60">
        <v>463687</v>
      </c>
      <c r="E51" s="60">
        <v>290394</v>
      </c>
      <c r="F51" s="18">
        <f t="shared" si="1"/>
        <v>42.975365608933849</v>
      </c>
      <c r="G51" s="18"/>
      <c r="I51" s="60">
        <v>173633</v>
      </c>
      <c r="J51" s="19"/>
      <c r="L51" s="20"/>
      <c r="M51" s="21"/>
      <c r="N51" s="21"/>
      <c r="O51" s="22"/>
    </row>
    <row r="52" spans="1:15" x14ac:dyDescent="0.2">
      <c r="A52" s="23">
        <v>36861</v>
      </c>
      <c r="B52" s="60">
        <v>67629</v>
      </c>
      <c r="C52" s="60">
        <v>413818</v>
      </c>
      <c r="D52" s="60">
        <v>481447</v>
      </c>
      <c r="E52" s="60">
        <v>293162</v>
      </c>
      <c r="F52" s="18">
        <f t="shared" si="1"/>
        <v>42.694034002370906</v>
      </c>
      <c r="G52" s="18"/>
      <c r="I52" s="60">
        <v>181454</v>
      </c>
      <c r="J52" s="19"/>
      <c r="L52" s="20"/>
      <c r="M52" s="21"/>
      <c r="N52" s="21"/>
      <c r="O52" s="22"/>
    </row>
    <row r="53" spans="1:15" x14ac:dyDescent="0.2">
      <c r="A53" s="17">
        <v>36951</v>
      </c>
      <c r="B53" s="60">
        <v>68881</v>
      </c>
      <c r="C53" s="60">
        <v>467690</v>
      </c>
      <c r="D53" s="60">
        <v>536571</v>
      </c>
      <c r="E53" s="60">
        <v>317146</v>
      </c>
      <c r="F53" s="18">
        <f t="shared" si="1"/>
        <v>45.516663341796203</v>
      </c>
      <c r="G53" s="18"/>
      <c r="I53" s="60">
        <v>172958</v>
      </c>
      <c r="J53" s="19"/>
      <c r="L53" s="20"/>
      <c r="M53" s="21"/>
      <c r="N53" s="21"/>
      <c r="O53" s="22"/>
    </row>
    <row r="54" spans="1:15" x14ac:dyDescent="0.2">
      <c r="A54" s="23">
        <v>37043</v>
      </c>
      <c r="B54" s="60">
        <v>69347</v>
      </c>
      <c r="C54" s="60">
        <v>437072</v>
      </c>
      <c r="D54" s="60">
        <v>506419</v>
      </c>
      <c r="E54" s="60">
        <v>295880</v>
      </c>
      <c r="F54" s="18">
        <f t="shared" si="1"/>
        <v>41.886506650056269</v>
      </c>
      <c r="G54" s="18"/>
      <c r="I54" s="60">
        <v>178340</v>
      </c>
      <c r="J54" s="19"/>
      <c r="L54" s="20"/>
      <c r="M54" s="21"/>
      <c r="N54" s="21"/>
      <c r="O54" s="22"/>
    </row>
    <row r="55" spans="1:15" x14ac:dyDescent="0.2">
      <c r="A55" s="17">
        <v>37135</v>
      </c>
      <c r="B55" s="60">
        <v>71747</v>
      </c>
      <c r="C55" s="60">
        <v>457428</v>
      </c>
      <c r="D55" s="60">
        <v>529175</v>
      </c>
      <c r="E55" s="60">
        <v>300371</v>
      </c>
      <c r="F55" s="18">
        <f t="shared" si="1"/>
        <v>41.977580913170407</v>
      </c>
      <c r="G55" s="18"/>
      <c r="H55" s="26"/>
      <c r="I55" s="60">
        <v>182799</v>
      </c>
      <c r="J55" s="19"/>
      <c r="L55" s="20"/>
      <c r="M55" s="21"/>
      <c r="N55" s="21"/>
      <c r="O55" s="22"/>
    </row>
    <row r="56" spans="1:15" x14ac:dyDescent="0.2">
      <c r="A56" s="23">
        <v>37226</v>
      </c>
      <c r="B56" s="60">
        <v>67625</v>
      </c>
      <c r="C56" s="60">
        <v>452225</v>
      </c>
      <c r="D56" s="60">
        <v>519851</v>
      </c>
      <c r="E56" s="60">
        <v>304922</v>
      </c>
      <c r="F56" s="18">
        <f t="shared" si="1"/>
        <v>41.774028265646663</v>
      </c>
      <c r="G56" s="18"/>
      <c r="H56" s="27"/>
      <c r="I56" s="60">
        <v>195835</v>
      </c>
      <c r="J56" s="19"/>
      <c r="L56" s="20"/>
      <c r="M56" s="21"/>
      <c r="N56" s="21"/>
      <c r="O56" s="22"/>
    </row>
    <row r="57" spans="1:15" x14ac:dyDescent="0.2">
      <c r="A57" s="17">
        <v>37316</v>
      </c>
      <c r="B57" s="60">
        <v>69816</v>
      </c>
      <c r="C57" s="60">
        <v>452137</v>
      </c>
      <c r="D57" s="60">
        <v>521953</v>
      </c>
      <c r="E57" s="60">
        <v>308065</v>
      </c>
      <c r="F57" s="18">
        <f t="shared" si="1"/>
        <v>41.551233460568376</v>
      </c>
      <c r="G57" s="18"/>
      <c r="H57" s="27"/>
      <c r="I57" s="60">
        <v>184436</v>
      </c>
      <c r="J57" s="19"/>
      <c r="L57" s="20"/>
      <c r="M57" s="21"/>
      <c r="N57" s="21"/>
      <c r="O57" s="22"/>
    </row>
    <row r="58" spans="1:15" x14ac:dyDescent="0.2">
      <c r="A58" s="23">
        <v>37408</v>
      </c>
      <c r="B58" s="60">
        <v>67526</v>
      </c>
      <c r="C58" s="60">
        <v>478236</v>
      </c>
      <c r="D58" s="60">
        <v>545761</v>
      </c>
      <c r="E58" s="60">
        <v>316712</v>
      </c>
      <c r="F58" s="18">
        <f t="shared" si="1"/>
        <v>41.91646406265923</v>
      </c>
      <c r="G58" s="18"/>
      <c r="H58" s="27"/>
      <c r="I58" s="60">
        <v>192509</v>
      </c>
      <c r="J58" s="19"/>
      <c r="L58" s="20"/>
      <c r="M58" s="21"/>
      <c r="N58" s="21"/>
      <c r="O58" s="22"/>
    </row>
    <row r="59" spans="1:15" x14ac:dyDescent="0.2">
      <c r="A59" s="17">
        <v>37500</v>
      </c>
      <c r="B59" s="60">
        <v>70309</v>
      </c>
      <c r="C59" s="60">
        <v>498562</v>
      </c>
      <c r="D59" s="60">
        <v>568871</v>
      </c>
      <c r="E59" s="60">
        <v>336468</v>
      </c>
      <c r="F59" s="18">
        <f t="shared" si="1"/>
        <v>43.74378395666028</v>
      </c>
      <c r="G59" s="18"/>
      <c r="H59" s="27"/>
      <c r="I59" s="60">
        <v>196399</v>
      </c>
      <c r="J59" s="19"/>
      <c r="L59" s="20"/>
      <c r="M59" s="21"/>
      <c r="N59" s="21"/>
      <c r="O59" s="22"/>
    </row>
    <row r="60" spans="1:15" x14ac:dyDescent="0.2">
      <c r="A60" s="23">
        <v>37591</v>
      </c>
      <c r="B60" s="60">
        <v>70852</v>
      </c>
      <c r="C60" s="60">
        <v>517788</v>
      </c>
      <c r="D60" s="60">
        <v>588640</v>
      </c>
      <c r="E60" s="60">
        <v>346426</v>
      </c>
      <c r="F60" s="18">
        <f t="shared" si="1"/>
        <v>44.285785508743359</v>
      </c>
      <c r="G60" s="18"/>
      <c r="H60" s="27"/>
      <c r="I60" s="60">
        <v>208907</v>
      </c>
      <c r="J60" s="19"/>
      <c r="L60" s="20"/>
      <c r="M60" s="21"/>
      <c r="N60" s="21"/>
      <c r="O60" s="22"/>
    </row>
    <row r="61" spans="1:15" x14ac:dyDescent="0.2">
      <c r="A61" s="17">
        <v>37681</v>
      </c>
      <c r="B61" s="60">
        <v>68040</v>
      </c>
      <c r="C61" s="60">
        <v>515425</v>
      </c>
      <c r="D61" s="60">
        <v>583465</v>
      </c>
      <c r="E61" s="60">
        <v>348204</v>
      </c>
      <c r="F61" s="18">
        <f t="shared" si="1"/>
        <v>43.925385730342605</v>
      </c>
      <c r="G61" s="18"/>
      <c r="H61" s="27"/>
      <c r="I61" s="60">
        <v>194902</v>
      </c>
      <c r="L61" s="20"/>
      <c r="M61" s="21"/>
      <c r="N61" s="21"/>
      <c r="O61" s="22"/>
    </row>
    <row r="62" spans="1:15" x14ac:dyDescent="0.2">
      <c r="A62" s="23">
        <v>37773</v>
      </c>
      <c r="B62" s="60">
        <v>63802</v>
      </c>
      <c r="C62" s="60">
        <v>533513</v>
      </c>
      <c r="D62" s="60">
        <v>597316</v>
      </c>
      <c r="E62" s="60">
        <v>348471</v>
      </c>
      <c r="F62" s="18">
        <f t="shared" si="1"/>
        <v>43.422690586647626</v>
      </c>
      <c r="G62" s="18"/>
      <c r="H62" s="27"/>
      <c r="I62" s="60">
        <v>202301</v>
      </c>
      <c r="L62" s="20"/>
      <c r="M62" s="21"/>
      <c r="N62" s="21"/>
      <c r="O62" s="22"/>
    </row>
    <row r="63" spans="1:15" x14ac:dyDescent="0.2">
      <c r="A63" s="17">
        <v>37865</v>
      </c>
      <c r="B63" s="60">
        <v>66480</v>
      </c>
      <c r="C63" s="60">
        <v>538539</v>
      </c>
      <c r="D63" s="60">
        <v>605019</v>
      </c>
      <c r="E63" s="60">
        <v>348063</v>
      </c>
      <c r="F63" s="18">
        <f t="shared" si="1"/>
        <v>42.762786891892389</v>
      </c>
      <c r="G63" s="18"/>
      <c r="I63" s="60">
        <v>207829</v>
      </c>
      <c r="L63" s="20"/>
      <c r="M63" s="21"/>
      <c r="N63" s="21"/>
      <c r="O63" s="22"/>
    </row>
    <row r="64" spans="1:15" x14ac:dyDescent="0.2">
      <c r="A64" s="23">
        <v>37956</v>
      </c>
      <c r="B64" s="60">
        <v>67147</v>
      </c>
      <c r="C64" s="60">
        <v>559980</v>
      </c>
      <c r="D64" s="60">
        <v>627127</v>
      </c>
      <c r="E64" s="60">
        <v>358517</v>
      </c>
      <c r="F64" s="18">
        <f t="shared" si="1"/>
        <v>43.188106908685278</v>
      </c>
      <c r="G64" s="18"/>
      <c r="I64" s="60">
        <v>225097</v>
      </c>
      <c r="L64" s="20"/>
      <c r="M64" s="21"/>
      <c r="N64" s="21"/>
      <c r="O64" s="22"/>
    </row>
    <row r="65" spans="1:15" x14ac:dyDescent="0.2">
      <c r="A65" s="17">
        <v>38047</v>
      </c>
      <c r="B65" s="60">
        <v>69699</v>
      </c>
      <c r="C65" s="60">
        <v>575773</v>
      </c>
      <c r="D65" s="60">
        <v>645471</v>
      </c>
      <c r="E65" s="60">
        <v>366561</v>
      </c>
      <c r="F65" s="18">
        <f t="shared" si="1"/>
        <v>43.341377447079701</v>
      </c>
      <c r="G65" s="18"/>
      <c r="I65" s="60">
        <v>210526</v>
      </c>
      <c r="L65" s="20"/>
      <c r="M65" s="21"/>
      <c r="N65" s="21"/>
      <c r="O65" s="22"/>
    </row>
    <row r="66" spans="1:15" x14ac:dyDescent="0.2">
      <c r="A66" s="23">
        <v>38139</v>
      </c>
      <c r="B66" s="60">
        <v>71726</v>
      </c>
      <c r="C66" s="60">
        <v>603388</v>
      </c>
      <c r="D66" s="60">
        <v>675114</v>
      </c>
      <c r="E66" s="60">
        <v>378891</v>
      </c>
      <c r="F66" s="18">
        <f t="shared" si="1"/>
        <v>43.883853855998701</v>
      </c>
      <c r="G66" s="18"/>
      <c r="I66" s="60">
        <v>219943</v>
      </c>
      <c r="L66" s="20"/>
      <c r="M66" s="21"/>
      <c r="N66" s="21"/>
      <c r="O66" s="22"/>
    </row>
    <row r="67" spans="1:15" x14ac:dyDescent="0.2">
      <c r="A67" s="17">
        <v>38231</v>
      </c>
      <c r="B67" s="60">
        <v>73100</v>
      </c>
      <c r="C67" s="60">
        <v>608700</v>
      </c>
      <c r="D67" s="60">
        <v>681800</v>
      </c>
      <c r="E67" s="60">
        <v>388516</v>
      </c>
      <c r="F67" s="18">
        <f t="shared" si="1"/>
        <v>44.15376013164893</v>
      </c>
      <c r="G67" s="18"/>
      <c r="I67" s="60">
        <v>224350</v>
      </c>
      <c r="L67" s="20"/>
      <c r="M67" s="21"/>
      <c r="N67" s="21"/>
      <c r="O67" s="22"/>
    </row>
    <row r="68" spans="1:15" x14ac:dyDescent="0.2">
      <c r="A68" s="17">
        <v>38322</v>
      </c>
      <c r="B68" s="60">
        <v>78150</v>
      </c>
      <c r="C68" s="60">
        <v>638047</v>
      </c>
      <c r="D68" s="60">
        <v>716197</v>
      </c>
      <c r="E68" s="60">
        <v>403684</v>
      </c>
      <c r="F68" s="18">
        <f t="shared" si="1"/>
        <v>45.132647391269835</v>
      </c>
      <c r="G68" s="18"/>
      <c r="I68" s="60">
        <v>239620</v>
      </c>
      <c r="L68" s="20"/>
      <c r="M68" s="21"/>
      <c r="N68" s="21"/>
      <c r="O68" s="22"/>
    </row>
    <row r="69" spans="1:15" x14ac:dyDescent="0.2">
      <c r="A69" s="23">
        <v>38412</v>
      </c>
      <c r="B69" s="60">
        <v>81101</v>
      </c>
      <c r="C69" s="60">
        <v>637628</v>
      </c>
      <c r="D69" s="60">
        <v>718729</v>
      </c>
      <c r="E69" s="60">
        <v>411657</v>
      </c>
      <c r="F69" s="18">
        <f t="shared" si="1"/>
        <v>45.331132427643759</v>
      </c>
      <c r="G69" s="18"/>
      <c r="I69" s="60">
        <v>224198</v>
      </c>
      <c r="L69" s="20"/>
      <c r="M69" s="21"/>
      <c r="N69" s="21"/>
      <c r="O69" s="22"/>
    </row>
    <row r="70" spans="1:15" x14ac:dyDescent="0.2">
      <c r="A70" s="17">
        <v>38504</v>
      </c>
      <c r="B70" s="60">
        <v>83857</v>
      </c>
      <c r="C70" s="60">
        <v>659333</v>
      </c>
      <c r="D70" s="60">
        <v>743190</v>
      </c>
      <c r="E70" s="60">
        <v>421820</v>
      </c>
      <c r="F70" s="18">
        <f t="shared" si="1"/>
        <v>45.622433319020665</v>
      </c>
      <c r="G70" s="18"/>
      <c r="I70" s="60">
        <v>236421</v>
      </c>
      <c r="L70" s="20"/>
      <c r="M70" s="21"/>
      <c r="N70" s="21"/>
      <c r="O70" s="22"/>
    </row>
    <row r="71" spans="1:15" x14ac:dyDescent="0.2">
      <c r="A71" s="23">
        <v>38596</v>
      </c>
      <c r="B71" s="60">
        <v>85314</v>
      </c>
      <c r="C71" s="60">
        <v>680981</v>
      </c>
      <c r="D71" s="60">
        <v>766295</v>
      </c>
      <c r="E71" s="60">
        <v>436770</v>
      </c>
      <c r="F71" s="18">
        <f t="shared" ref="F71:F77" si="2">E71*100/SUM(I68:I71)</f>
        <v>46.308724832214764</v>
      </c>
      <c r="G71" s="18"/>
      <c r="I71" s="60">
        <v>242931</v>
      </c>
      <c r="J71" s="7" t="s">
        <v>2</v>
      </c>
      <c r="L71" s="20"/>
      <c r="M71" s="21"/>
      <c r="N71" s="21"/>
      <c r="O71" s="22"/>
    </row>
    <row r="72" spans="1:15" x14ac:dyDescent="0.2">
      <c r="A72" s="17">
        <v>38687</v>
      </c>
      <c r="B72" s="60">
        <v>87200</v>
      </c>
      <c r="C72" s="60">
        <v>714825</v>
      </c>
      <c r="D72" s="60">
        <v>802025</v>
      </c>
      <c r="E72" s="60">
        <v>459986</v>
      </c>
      <c r="F72" s="18">
        <f t="shared" si="2"/>
        <v>47.71965715495044</v>
      </c>
      <c r="I72" s="60">
        <v>260384</v>
      </c>
      <c r="L72" s="20"/>
      <c r="M72" s="21"/>
      <c r="N72" s="21"/>
      <c r="O72" s="22"/>
    </row>
    <row r="73" spans="1:15" x14ac:dyDescent="0.2">
      <c r="A73" s="17">
        <v>38777</v>
      </c>
      <c r="B73" s="60">
        <v>87000</v>
      </c>
      <c r="C73" s="60">
        <v>766024</v>
      </c>
      <c r="D73" s="60">
        <v>853025</v>
      </c>
      <c r="E73" s="60">
        <v>478094</v>
      </c>
      <c r="F73" s="18">
        <f t="shared" si="2"/>
        <v>48.719380590672586</v>
      </c>
      <c r="I73" s="60">
        <v>241586</v>
      </c>
      <c r="L73" s="20"/>
      <c r="M73" s="21"/>
      <c r="N73" s="21"/>
      <c r="O73" s="22"/>
    </row>
    <row r="74" spans="1:15" x14ac:dyDescent="0.2">
      <c r="A74" s="23">
        <v>38869</v>
      </c>
      <c r="B74" s="60">
        <v>88718</v>
      </c>
      <c r="C74" s="60">
        <v>792839</v>
      </c>
      <c r="D74" s="60">
        <v>881557</v>
      </c>
      <c r="E74" s="60">
        <v>489357</v>
      </c>
      <c r="F74" s="18">
        <f t="shared" si="2"/>
        <v>49.012355323726311</v>
      </c>
      <c r="I74" s="60">
        <v>253535</v>
      </c>
      <c r="L74" s="20"/>
      <c r="M74" s="21"/>
      <c r="N74" s="21"/>
      <c r="O74" s="22"/>
    </row>
    <row r="75" spans="1:15" x14ac:dyDescent="0.2">
      <c r="A75" s="23">
        <v>38961</v>
      </c>
      <c r="B75" s="60">
        <v>94974</v>
      </c>
      <c r="C75" s="60">
        <v>828540</v>
      </c>
      <c r="D75" s="60">
        <v>923514</v>
      </c>
      <c r="E75" s="60">
        <v>502522</v>
      </c>
      <c r="F75" s="18">
        <f t="shared" si="2"/>
        <v>49.352455385860381</v>
      </c>
      <c r="I75" s="60">
        <v>262726</v>
      </c>
      <c r="L75" s="20"/>
      <c r="M75" s="21"/>
      <c r="N75" s="21"/>
      <c r="O75" s="22"/>
    </row>
    <row r="76" spans="1:15" x14ac:dyDescent="0.2">
      <c r="A76" s="17">
        <v>39052</v>
      </c>
      <c r="B76" s="60">
        <v>91726</v>
      </c>
      <c r="C76" s="60">
        <v>865657</v>
      </c>
      <c r="D76" s="60">
        <v>957383</v>
      </c>
      <c r="E76" s="60">
        <v>518681</v>
      </c>
      <c r="F76" s="18">
        <f t="shared" si="2"/>
        <v>49.919588694488048</v>
      </c>
      <c r="I76" s="60">
        <v>281186</v>
      </c>
      <c r="L76" s="20"/>
      <c r="M76" s="21"/>
      <c r="N76" s="21"/>
      <c r="O76" s="22"/>
    </row>
    <row r="77" spans="1:15" x14ac:dyDescent="0.2">
      <c r="A77" s="17">
        <v>39142</v>
      </c>
      <c r="B77" s="60">
        <v>79098</v>
      </c>
      <c r="C77" s="60">
        <v>909275</v>
      </c>
      <c r="D77" s="60">
        <v>988373</v>
      </c>
      <c r="E77" s="60">
        <v>527265</v>
      </c>
      <c r="F77" s="18">
        <f t="shared" si="2"/>
        <v>49.644425153213071</v>
      </c>
      <c r="I77" s="60">
        <v>264636</v>
      </c>
      <c r="L77" s="20"/>
      <c r="M77" s="21"/>
      <c r="N77" s="21"/>
      <c r="O77" s="22"/>
    </row>
    <row r="78" spans="1:15" x14ac:dyDescent="0.2">
      <c r="A78" s="23">
        <v>39234</v>
      </c>
      <c r="B78" s="60">
        <v>82212</v>
      </c>
      <c r="C78" s="60">
        <v>948059</v>
      </c>
      <c r="D78" s="60">
        <v>1030271</v>
      </c>
      <c r="E78" s="60">
        <v>535811</v>
      </c>
      <c r="F78" s="18">
        <f t="shared" ref="F78:F84" si="3">E78*100/SUM(I75:I78)</f>
        <v>49.261687458570186</v>
      </c>
      <c r="I78" s="60">
        <v>279135</v>
      </c>
      <c r="L78" s="20"/>
      <c r="M78" s="21"/>
      <c r="N78" s="21"/>
      <c r="O78" s="22"/>
    </row>
    <row r="79" spans="1:15" x14ac:dyDescent="0.2">
      <c r="A79" s="23">
        <v>39326</v>
      </c>
      <c r="B79" s="60">
        <v>83818</v>
      </c>
      <c r="C79" s="60">
        <v>982552</v>
      </c>
      <c r="D79" s="60">
        <v>1066370</v>
      </c>
      <c r="E79" s="60">
        <v>576340</v>
      </c>
      <c r="F79" s="18">
        <f t="shared" si="3"/>
        <v>51.947138914476589</v>
      </c>
      <c r="I79" s="60">
        <v>284517</v>
      </c>
      <c r="L79" s="20"/>
      <c r="M79" s="21"/>
      <c r="N79" s="21"/>
      <c r="O79" s="22"/>
    </row>
    <row r="80" spans="1:15" x14ac:dyDescent="0.2">
      <c r="A80" s="17">
        <v>39417</v>
      </c>
      <c r="B80" s="60">
        <v>92095</v>
      </c>
      <c r="C80" s="60">
        <v>971352</v>
      </c>
      <c r="D80" s="60">
        <v>1063448</v>
      </c>
      <c r="E80" s="60">
        <v>587176</v>
      </c>
      <c r="F80" s="18">
        <f t="shared" si="3"/>
        <v>51.837654638697437</v>
      </c>
      <c r="I80" s="60">
        <v>304433</v>
      </c>
      <c r="L80" s="20"/>
      <c r="M80" s="21"/>
      <c r="N80" s="21"/>
      <c r="O80" s="22"/>
    </row>
    <row r="81" spans="1:15" x14ac:dyDescent="0.2">
      <c r="A81" s="17">
        <v>39508</v>
      </c>
      <c r="B81" s="60">
        <v>92423</v>
      </c>
      <c r="C81" s="60">
        <v>1017490</v>
      </c>
      <c r="D81" s="60">
        <v>1109913</v>
      </c>
      <c r="E81" s="60">
        <v>601467</v>
      </c>
      <c r="F81" s="18">
        <f t="shared" si="3"/>
        <v>52.170417099998353</v>
      </c>
      <c r="I81" s="60">
        <v>284804</v>
      </c>
      <c r="L81" s="20"/>
      <c r="M81" s="21"/>
      <c r="N81" s="21"/>
      <c r="O81" s="22"/>
    </row>
    <row r="82" spans="1:15" x14ac:dyDescent="0.2">
      <c r="A82" s="23">
        <v>39600</v>
      </c>
      <c r="B82" s="60">
        <v>90295</v>
      </c>
      <c r="C82" s="60">
        <v>1033265</v>
      </c>
      <c r="D82" s="60">
        <v>1123560</v>
      </c>
      <c r="E82" s="60">
        <v>601080</v>
      </c>
      <c r="F82" s="18">
        <f t="shared" si="3"/>
        <v>51.000442906621366</v>
      </c>
      <c r="I82" s="60">
        <v>304824</v>
      </c>
      <c r="L82" s="20"/>
      <c r="M82" s="21"/>
      <c r="N82" s="21"/>
      <c r="O82" s="22"/>
    </row>
    <row r="83" spans="1:15" x14ac:dyDescent="0.2">
      <c r="A83" s="23">
        <v>39692</v>
      </c>
      <c r="B83" s="60">
        <v>112137</v>
      </c>
      <c r="C83" s="60">
        <v>1101851</v>
      </c>
      <c r="D83" s="60">
        <v>1213989</v>
      </c>
      <c r="E83" s="60">
        <v>650744</v>
      </c>
      <c r="F83" s="18">
        <f t="shared" si="3"/>
        <v>53.800682239451831</v>
      </c>
      <c r="I83" s="60">
        <v>315485</v>
      </c>
      <c r="L83" s="20"/>
      <c r="M83" s="21"/>
      <c r="N83" s="21"/>
      <c r="O83" s="22"/>
    </row>
    <row r="84" spans="1:15" x14ac:dyDescent="0.2">
      <c r="A84" s="17">
        <v>39783</v>
      </c>
      <c r="B84" s="60">
        <v>152167</v>
      </c>
      <c r="C84" s="60">
        <v>1137283</v>
      </c>
      <c r="D84" s="60">
        <v>1289451</v>
      </c>
      <c r="E84" s="60">
        <v>690001</v>
      </c>
      <c r="F84" s="18">
        <f t="shared" si="3"/>
        <v>55.838198937457264</v>
      </c>
      <c r="I84" s="60">
        <v>330602</v>
      </c>
      <c r="L84" s="20"/>
      <c r="M84" s="21"/>
      <c r="N84" s="21"/>
      <c r="O84" s="22"/>
    </row>
    <row r="85" spans="1:15" x14ac:dyDescent="0.2">
      <c r="A85" s="17">
        <v>39873</v>
      </c>
      <c r="B85" s="60">
        <v>128758</v>
      </c>
      <c r="C85" s="60">
        <v>1123163</v>
      </c>
      <c r="D85" s="60">
        <v>1251921</v>
      </c>
      <c r="E85" s="60">
        <v>663758</v>
      </c>
      <c r="F85" s="18">
        <f t="shared" ref="F85:F108" si="4">IF(OR(E85=0,E85=" ")," ",E85*100/SUM(I82:I85))</f>
        <v>52.951317285255577</v>
      </c>
      <c r="I85" s="60">
        <v>302614</v>
      </c>
      <c r="L85" s="20"/>
      <c r="M85" s="21"/>
      <c r="N85" s="21"/>
      <c r="O85" s="22"/>
    </row>
    <row r="86" spans="1:15" x14ac:dyDescent="0.2">
      <c r="A86" s="23">
        <v>39965</v>
      </c>
      <c r="B86" s="60">
        <v>118674</v>
      </c>
      <c r="C86" s="60">
        <v>1090471</v>
      </c>
      <c r="D86" s="60">
        <v>1209146</v>
      </c>
      <c r="E86" s="60">
        <v>622618</v>
      </c>
      <c r="F86" s="18">
        <f t="shared" si="4"/>
        <v>49.395779980134364</v>
      </c>
      <c r="I86" s="60">
        <v>311767</v>
      </c>
      <c r="L86" s="20"/>
      <c r="M86" s="21"/>
      <c r="N86" s="21"/>
      <c r="O86" s="22"/>
    </row>
    <row r="87" spans="1:15" x14ac:dyDescent="0.2">
      <c r="A87" s="23">
        <v>40057</v>
      </c>
      <c r="B87" s="60">
        <v>141088</v>
      </c>
      <c r="C87" s="60">
        <v>1067820</v>
      </c>
      <c r="D87" s="60">
        <v>1208908</v>
      </c>
      <c r="E87" s="60">
        <v>622848</v>
      </c>
      <c r="F87" s="18">
        <f t="shared" si="4"/>
        <v>49.486226679982742</v>
      </c>
      <c r="I87" s="60">
        <v>313646</v>
      </c>
      <c r="L87" s="24" t="s">
        <v>10</v>
      </c>
      <c r="M87" s="28"/>
      <c r="N87" s="28"/>
      <c r="O87" s="29"/>
    </row>
    <row r="88" spans="1:15" x14ac:dyDescent="0.2">
      <c r="A88" s="17">
        <v>40148</v>
      </c>
      <c r="B88" s="60">
        <v>153009</v>
      </c>
      <c r="C88" s="60">
        <v>1082592</v>
      </c>
      <c r="D88" s="60">
        <v>1235601</v>
      </c>
      <c r="E88" s="60">
        <v>657018</v>
      </c>
      <c r="F88" s="18">
        <f t="shared" si="4"/>
        <v>52.036578257067909</v>
      </c>
      <c r="I88" s="60">
        <v>334581</v>
      </c>
      <c r="L88" s="24" t="s">
        <v>11</v>
      </c>
      <c r="M88" s="28"/>
      <c r="N88" s="28"/>
      <c r="O88" s="29"/>
    </row>
    <row r="89" spans="1:15" x14ac:dyDescent="0.2">
      <c r="A89" s="17">
        <v>40238</v>
      </c>
      <c r="B89" s="60">
        <v>170906</v>
      </c>
      <c r="C89" s="60">
        <v>1073801</v>
      </c>
      <c r="D89" s="60">
        <v>1244707</v>
      </c>
      <c r="E89" s="60">
        <v>666976</v>
      </c>
      <c r="F89" s="18">
        <f t="shared" si="4"/>
        <v>52.332078207495137</v>
      </c>
      <c r="I89" s="60">
        <v>314513</v>
      </c>
      <c r="L89" s="24" t="s">
        <v>12</v>
      </c>
      <c r="M89" s="28"/>
      <c r="N89" s="28"/>
      <c r="O89" s="29"/>
    </row>
    <row r="90" spans="1:15" x14ac:dyDescent="0.2">
      <c r="A90" s="23">
        <v>40330</v>
      </c>
      <c r="B90" s="60">
        <v>196648</v>
      </c>
      <c r="C90" s="60">
        <v>1105050</v>
      </c>
      <c r="D90" s="60">
        <v>1301697</v>
      </c>
      <c r="E90" s="60">
        <v>681462</v>
      </c>
      <c r="F90" s="18">
        <f t="shared" si="4"/>
        <v>52.305203103640693</v>
      </c>
      <c r="I90" s="60">
        <v>340117</v>
      </c>
      <c r="L90" s="24" t="s">
        <v>13</v>
      </c>
      <c r="M90" s="28"/>
      <c r="N90" s="28"/>
      <c r="O90" s="29"/>
    </row>
    <row r="91" spans="1:15" x14ac:dyDescent="0.2">
      <c r="A91" s="23">
        <v>40422</v>
      </c>
      <c r="B91" s="60">
        <v>206020</v>
      </c>
      <c r="C91" s="60">
        <v>1077264</v>
      </c>
      <c r="D91" s="60">
        <v>1283284</v>
      </c>
      <c r="E91" s="60">
        <v>671673</v>
      </c>
      <c r="F91" s="18">
        <f t="shared" si="4"/>
        <v>50.336489388968246</v>
      </c>
      <c r="I91" s="60">
        <v>345155</v>
      </c>
      <c r="L91" s="24" t="s">
        <v>14</v>
      </c>
      <c r="M91" s="28"/>
      <c r="N91" s="28"/>
      <c r="O91" s="29"/>
    </row>
    <row r="92" spans="1:15" x14ac:dyDescent="0.2">
      <c r="A92" s="17">
        <v>40513</v>
      </c>
      <c r="B92" s="60">
        <v>211351</v>
      </c>
      <c r="C92" s="60">
        <v>1045404</v>
      </c>
      <c r="D92" s="60">
        <v>1256754</v>
      </c>
      <c r="E92" s="60">
        <v>642989</v>
      </c>
      <c r="F92" s="18">
        <f t="shared" si="4"/>
        <v>47.103902877855951</v>
      </c>
      <c r="I92" s="60">
        <v>365259</v>
      </c>
      <c r="L92" s="30"/>
      <c r="M92" s="28"/>
      <c r="N92" s="28"/>
      <c r="O92" s="29"/>
    </row>
    <row r="93" spans="1:15" ht="12.75" thickBot="1" x14ac:dyDescent="0.25">
      <c r="A93" s="17">
        <v>40603</v>
      </c>
      <c r="B93" s="60">
        <v>225176</v>
      </c>
      <c r="C93" s="60">
        <v>1063783</v>
      </c>
      <c r="D93" s="60">
        <v>1288958</v>
      </c>
      <c r="E93" s="60">
        <v>671805</v>
      </c>
      <c r="F93" s="18">
        <f t="shared" si="4"/>
        <v>48.276280842550648</v>
      </c>
      <c r="I93" s="60">
        <v>341053</v>
      </c>
      <c r="L93" s="31"/>
      <c r="M93" s="32"/>
      <c r="N93" s="32"/>
      <c r="O93" s="33"/>
    </row>
    <row r="94" spans="1:15" ht="12.75" thickTop="1" x14ac:dyDescent="0.2">
      <c r="A94" s="23">
        <v>40695</v>
      </c>
      <c r="B94" s="60">
        <v>231499</v>
      </c>
      <c r="C94" s="60">
        <v>1078771</v>
      </c>
      <c r="D94" s="60">
        <v>1310270</v>
      </c>
      <c r="E94" s="60">
        <v>674853</v>
      </c>
      <c r="F94" s="18">
        <f t="shared" si="4"/>
        <v>47.595313626226989</v>
      </c>
      <c r="I94" s="60">
        <v>366431</v>
      </c>
    </row>
    <row r="95" spans="1:15" x14ac:dyDescent="0.2">
      <c r="A95" s="23">
        <v>40787</v>
      </c>
      <c r="B95" s="60">
        <v>264870</v>
      </c>
      <c r="C95" s="60">
        <v>1152648</v>
      </c>
      <c r="D95" s="60">
        <v>1417518</v>
      </c>
      <c r="E95" s="60">
        <v>722455</v>
      </c>
      <c r="F95" s="18">
        <f t="shared" si="4"/>
        <v>49.982980513379665</v>
      </c>
      <c r="I95" s="60">
        <v>372659</v>
      </c>
    </row>
    <row r="96" spans="1:15" x14ac:dyDescent="0.2">
      <c r="A96" s="17">
        <v>40878</v>
      </c>
      <c r="B96" s="60">
        <v>283220</v>
      </c>
      <c r="C96" s="60">
        <v>1099812</v>
      </c>
      <c r="D96" s="60">
        <v>1383032</v>
      </c>
      <c r="E96" s="60">
        <v>715128</v>
      </c>
      <c r="F96" s="18">
        <f t="shared" si="4"/>
        <v>48.704156479217602</v>
      </c>
      <c r="I96" s="60">
        <v>388167</v>
      </c>
    </row>
    <row r="97" spans="1:9" x14ac:dyDescent="0.2">
      <c r="A97" s="17">
        <v>40969</v>
      </c>
      <c r="B97" s="60">
        <v>292761</v>
      </c>
      <c r="C97" s="60">
        <v>1107240</v>
      </c>
      <c r="D97" s="60">
        <v>1400002</v>
      </c>
      <c r="E97" s="60">
        <v>723699</v>
      </c>
      <c r="F97" s="18">
        <f t="shared" si="4"/>
        <v>48.717011462683672</v>
      </c>
      <c r="I97" s="60">
        <v>358259</v>
      </c>
    </row>
    <row r="98" spans="1:9" x14ac:dyDescent="0.2">
      <c r="A98" s="23">
        <v>41061</v>
      </c>
      <c r="B98" s="60">
        <v>302330</v>
      </c>
      <c r="C98" s="60">
        <v>1144157</v>
      </c>
      <c r="D98" s="60">
        <v>1446487</v>
      </c>
      <c r="E98" s="60">
        <v>745132</v>
      </c>
      <c r="F98" s="18">
        <f t="shared" si="4"/>
        <v>49.68195844256983</v>
      </c>
      <c r="I98" s="60">
        <v>380719</v>
      </c>
    </row>
    <row r="99" spans="1:9" x14ac:dyDescent="0.2">
      <c r="A99" s="17">
        <v>41153</v>
      </c>
      <c r="B99" s="60">
        <v>302970</v>
      </c>
      <c r="C99" s="60">
        <v>1155670</v>
      </c>
      <c r="D99" s="60">
        <v>1458640</v>
      </c>
      <c r="E99" s="60">
        <v>747791</v>
      </c>
      <c r="F99" s="18">
        <f t="shared" si="4"/>
        <v>49.625152384498023</v>
      </c>
      <c r="I99" s="60">
        <v>379734</v>
      </c>
    </row>
    <row r="100" spans="1:9" x14ac:dyDescent="0.2">
      <c r="A100" s="23">
        <v>41244</v>
      </c>
      <c r="B100" s="60">
        <v>299331</v>
      </c>
      <c r="C100" s="60">
        <v>1179226</v>
      </c>
      <c r="D100" s="60">
        <v>1478557</v>
      </c>
      <c r="E100" s="60">
        <v>759771</v>
      </c>
      <c r="F100" s="18">
        <f t="shared" si="4"/>
        <v>50.146260007524205</v>
      </c>
      <c r="I100" s="60">
        <v>396398</v>
      </c>
    </row>
    <row r="101" spans="1:9" x14ac:dyDescent="0.2">
      <c r="A101" s="23">
        <v>41334</v>
      </c>
      <c r="B101" s="60">
        <v>298706</v>
      </c>
      <c r="C101" s="60">
        <v>1176910</v>
      </c>
      <c r="D101" s="60">
        <v>1475616</v>
      </c>
      <c r="E101" s="60">
        <v>767095</v>
      </c>
      <c r="F101" s="18">
        <f t="shared" si="4"/>
        <v>50.256130390317949</v>
      </c>
      <c r="I101" s="60">
        <v>369520</v>
      </c>
    </row>
    <row r="102" spans="1:9" x14ac:dyDescent="0.2">
      <c r="A102" s="17">
        <v>41426</v>
      </c>
      <c r="B102" s="60">
        <v>295099</v>
      </c>
      <c r="C102" s="60">
        <v>1287372</v>
      </c>
      <c r="D102" s="60">
        <v>1582471</v>
      </c>
      <c r="E102" s="60">
        <v>809657</v>
      </c>
      <c r="F102" s="18">
        <f t="shared" si="4"/>
        <v>52.696468621904721</v>
      </c>
      <c r="I102" s="60">
        <v>390802</v>
      </c>
    </row>
    <row r="103" spans="1:9" x14ac:dyDescent="0.2">
      <c r="A103" s="17">
        <v>41518</v>
      </c>
      <c r="B103" s="60">
        <v>297604</v>
      </c>
      <c r="C103" s="60">
        <v>1293495</v>
      </c>
      <c r="D103" s="60">
        <v>1591099</v>
      </c>
      <c r="E103" s="60">
        <v>825186</v>
      </c>
      <c r="F103" s="18">
        <f t="shared" si="4"/>
        <v>53.25886947547643</v>
      </c>
      <c r="I103" s="60">
        <v>392667</v>
      </c>
    </row>
    <row r="104" spans="1:9" x14ac:dyDescent="0.2">
      <c r="A104" s="17">
        <v>41609</v>
      </c>
      <c r="B104" s="60">
        <v>309641</v>
      </c>
      <c r="C104" s="60">
        <v>1381554</v>
      </c>
      <c r="D104" s="60">
        <v>1691195</v>
      </c>
      <c r="E104" s="60">
        <v>861362</v>
      </c>
      <c r="F104" s="18">
        <f t="shared" si="4"/>
        <v>54.907922860335596</v>
      </c>
      <c r="I104" s="60">
        <v>415750</v>
      </c>
    </row>
    <row r="105" spans="1:9" x14ac:dyDescent="0.2">
      <c r="A105" s="23">
        <v>41699</v>
      </c>
      <c r="B105" s="60">
        <v>319044</v>
      </c>
      <c r="C105" s="60">
        <v>1367326</v>
      </c>
      <c r="D105" s="60">
        <v>1686369</v>
      </c>
      <c r="E105" s="60">
        <v>860050</v>
      </c>
      <c r="F105" s="18">
        <f t="shared" si="4"/>
        <v>54.230933417743707</v>
      </c>
      <c r="I105" s="60">
        <v>386684</v>
      </c>
    </row>
    <row r="106" spans="1:9" x14ac:dyDescent="0.2">
      <c r="A106" s="17">
        <v>41791</v>
      </c>
      <c r="B106" s="60">
        <v>327643</v>
      </c>
      <c r="C106" s="60">
        <v>1399830</v>
      </c>
      <c r="D106" s="60">
        <v>1727473</v>
      </c>
      <c r="E106" s="60">
        <v>878876</v>
      </c>
      <c r="F106" s="18">
        <f t="shared" si="4"/>
        <v>54.979472060044301</v>
      </c>
      <c r="I106" s="60">
        <v>403452</v>
      </c>
    </row>
    <row r="107" spans="1:9" x14ac:dyDescent="0.2">
      <c r="A107" s="23">
        <v>41883</v>
      </c>
      <c r="B107" s="60">
        <v>335311</v>
      </c>
      <c r="C107" s="60">
        <v>1470985</v>
      </c>
      <c r="D107" s="60">
        <v>1806295</v>
      </c>
      <c r="E107" s="60">
        <v>893551</v>
      </c>
      <c r="F107" s="18">
        <f t="shared" si="4"/>
        <v>55.580118195089696</v>
      </c>
      <c r="I107" s="60">
        <v>401795</v>
      </c>
    </row>
    <row r="108" spans="1:9" x14ac:dyDescent="0.2">
      <c r="A108" s="23">
        <v>41974</v>
      </c>
      <c r="B108" s="60">
        <v>350615</v>
      </c>
      <c r="C108" s="60">
        <v>1561616</v>
      </c>
      <c r="D108" s="60">
        <v>1912231</v>
      </c>
      <c r="E108" s="60">
        <v>935459</v>
      </c>
      <c r="F108" s="18">
        <f t="shared" si="4"/>
        <v>57.990340512135113</v>
      </c>
      <c r="I108" s="60">
        <v>421198</v>
      </c>
    </row>
    <row r="109" spans="1:9" x14ac:dyDescent="0.2">
      <c r="A109" s="17">
        <v>42064</v>
      </c>
      <c r="B109" s="60">
        <v>369071</v>
      </c>
      <c r="C109" s="60">
        <v>1677311</v>
      </c>
      <c r="D109" s="60">
        <v>2046382</v>
      </c>
      <c r="E109" s="60">
        <v>964815</v>
      </c>
      <c r="F109" s="18">
        <f t="shared" ref="F109:F136" si="5">IF(OR(E109=0,E109=" ")," ",E109*100/SUM(I106:I109))</f>
        <v>59.616318601262748</v>
      </c>
      <c r="I109" s="60">
        <v>391929</v>
      </c>
    </row>
    <row r="110" spans="1:9" x14ac:dyDescent="0.2">
      <c r="A110" s="23">
        <v>42156</v>
      </c>
      <c r="B110" s="60">
        <v>355230</v>
      </c>
      <c r="C110" s="60">
        <v>1654469</v>
      </c>
      <c r="D110" s="60">
        <v>2009699</v>
      </c>
      <c r="E110" s="60">
        <v>962257</v>
      </c>
      <c r="F110" s="18">
        <f t="shared" si="5"/>
        <v>59.281225376677156</v>
      </c>
      <c r="I110" s="60">
        <v>408285</v>
      </c>
    </row>
    <row r="111" spans="1:9" x14ac:dyDescent="0.2">
      <c r="A111" s="17">
        <v>42248</v>
      </c>
      <c r="B111" s="60">
        <v>375244</v>
      </c>
      <c r="C111" s="60">
        <v>1789258</v>
      </c>
      <c r="D111" s="60">
        <v>2164502</v>
      </c>
      <c r="E111" s="60">
        <v>1002856</v>
      </c>
      <c r="F111" s="18">
        <f t="shared" si="5"/>
        <v>61.44533061783175</v>
      </c>
      <c r="I111" s="60">
        <v>410699</v>
      </c>
    </row>
    <row r="112" spans="1:9" x14ac:dyDescent="0.2">
      <c r="A112" s="23">
        <v>42339</v>
      </c>
      <c r="B112" s="60">
        <v>366874</v>
      </c>
      <c r="C112" s="60">
        <v>1765530</v>
      </c>
      <c r="D112" s="60">
        <v>2132404</v>
      </c>
      <c r="E112" s="60">
        <v>1024908</v>
      </c>
      <c r="F112" s="18">
        <f t="shared" si="5"/>
        <v>62.558436350385549</v>
      </c>
      <c r="I112" s="60">
        <v>427408</v>
      </c>
    </row>
    <row r="113" spans="1:9" x14ac:dyDescent="0.2">
      <c r="A113" s="23">
        <v>42430</v>
      </c>
      <c r="B113" s="60">
        <v>374649</v>
      </c>
      <c r="C113" s="60">
        <v>1779063</v>
      </c>
      <c r="D113" s="60">
        <v>2153712</v>
      </c>
      <c r="E113" s="60">
        <v>1023994</v>
      </c>
      <c r="F113" s="18">
        <f t="shared" si="5"/>
        <v>62.27670114002305</v>
      </c>
      <c r="I113" s="60">
        <v>397873</v>
      </c>
    </row>
    <row r="114" spans="1:9" x14ac:dyDescent="0.2">
      <c r="A114" s="17">
        <v>42522</v>
      </c>
      <c r="B114" s="60">
        <v>377666</v>
      </c>
      <c r="C114" s="60">
        <v>1839803</v>
      </c>
      <c r="D114" s="60">
        <v>2217470</v>
      </c>
      <c r="E114" s="60">
        <v>1049541</v>
      </c>
      <c r="F114" s="18">
        <f t="shared" si="5"/>
        <v>63.31140393209084</v>
      </c>
      <c r="I114" s="60">
        <v>421764</v>
      </c>
    </row>
    <row r="115" spans="1:9" x14ac:dyDescent="0.2">
      <c r="A115" s="23">
        <v>42614</v>
      </c>
      <c r="B115" s="60">
        <v>382642</v>
      </c>
      <c r="C115" s="60">
        <v>1778166</v>
      </c>
      <c r="D115" s="60">
        <v>2160808</v>
      </c>
      <c r="E115" s="60">
        <v>1047593</v>
      </c>
      <c r="F115" s="18">
        <f t="shared" si="5"/>
        <v>62.699971211447426</v>
      </c>
      <c r="I115" s="60">
        <v>423758</v>
      </c>
    </row>
    <row r="116" spans="1:9" x14ac:dyDescent="0.2">
      <c r="A116" s="17">
        <v>42705</v>
      </c>
      <c r="B116" s="60">
        <v>371567</v>
      </c>
      <c r="C116" s="60">
        <v>1807003</v>
      </c>
      <c r="D116" s="60">
        <v>2178570</v>
      </c>
      <c r="E116" s="60">
        <v>1026736</v>
      </c>
      <c r="F116" s="18">
        <f t="shared" si="5"/>
        <v>60.400889715619265</v>
      </c>
      <c r="I116" s="60">
        <v>456474</v>
      </c>
    </row>
    <row r="117" spans="1:9" x14ac:dyDescent="0.2">
      <c r="A117" s="23">
        <v>42795</v>
      </c>
      <c r="B117" s="60">
        <v>384832</v>
      </c>
      <c r="C117" s="60">
        <v>1719653</v>
      </c>
      <c r="D117" s="60">
        <v>2104485</v>
      </c>
      <c r="E117" s="60">
        <v>1008226</v>
      </c>
      <c r="F117" s="18">
        <f t="shared" si="5"/>
        <v>58.219595741683044</v>
      </c>
      <c r="I117" s="60">
        <v>429768</v>
      </c>
    </row>
    <row r="118" spans="1:9" x14ac:dyDescent="0.2">
      <c r="A118" s="23">
        <v>42887</v>
      </c>
      <c r="B118" s="60">
        <v>383580</v>
      </c>
      <c r="C118" s="60">
        <v>1763777</v>
      </c>
      <c r="D118" s="60">
        <v>2147356</v>
      </c>
      <c r="E118" s="60">
        <v>1007064</v>
      </c>
      <c r="F118" s="18">
        <f t="shared" si="5"/>
        <v>57.241856769172529</v>
      </c>
      <c r="I118" s="60">
        <v>449314</v>
      </c>
    </row>
    <row r="119" spans="1:9" x14ac:dyDescent="0.2">
      <c r="A119" s="17">
        <v>42979</v>
      </c>
      <c r="B119" s="60">
        <v>389864</v>
      </c>
      <c r="C119" s="60">
        <v>1738145</v>
      </c>
      <c r="D119" s="60">
        <v>2128009</v>
      </c>
      <c r="E119" s="60">
        <v>1031052</v>
      </c>
      <c r="F119" s="18">
        <f t="shared" si="5"/>
        <v>57.692559490003354</v>
      </c>
      <c r="I119" s="60">
        <v>451593</v>
      </c>
    </row>
    <row r="120" spans="1:9" x14ac:dyDescent="0.2">
      <c r="A120" s="23">
        <v>43070</v>
      </c>
      <c r="B120" s="60">
        <v>405097</v>
      </c>
      <c r="C120" s="60">
        <v>1778655</v>
      </c>
      <c r="D120" s="60">
        <v>2183752</v>
      </c>
      <c r="E120" s="60">
        <v>1062533</v>
      </c>
      <c r="F120" s="18">
        <f t="shared" si="5"/>
        <v>58.940970440565216</v>
      </c>
      <c r="I120" s="60">
        <v>472032</v>
      </c>
    </row>
    <row r="121" spans="1:9" x14ac:dyDescent="0.2">
      <c r="A121" s="17">
        <v>43160</v>
      </c>
      <c r="B121" s="60">
        <v>402413</v>
      </c>
      <c r="C121" s="60">
        <v>1847036</v>
      </c>
      <c r="D121" s="60">
        <v>2249449</v>
      </c>
      <c r="E121" s="60">
        <v>1068031</v>
      </c>
      <c r="F121" s="18">
        <f t="shared" si="5"/>
        <v>58.708247169937856</v>
      </c>
      <c r="I121" s="60">
        <v>446279</v>
      </c>
    </row>
    <row r="122" spans="1:9" x14ac:dyDescent="0.2">
      <c r="A122" s="23">
        <v>43252</v>
      </c>
      <c r="B122" s="60">
        <v>411768</v>
      </c>
      <c r="C122" s="60">
        <v>1887833</v>
      </c>
      <c r="D122" s="60">
        <v>2299601</v>
      </c>
      <c r="E122" s="60">
        <v>1091553</v>
      </c>
      <c r="F122" s="18">
        <f t="shared" si="5"/>
        <v>59.228702305981834</v>
      </c>
      <c r="I122" s="60">
        <v>473042</v>
      </c>
    </row>
    <row r="123" spans="1:9" x14ac:dyDescent="0.2">
      <c r="A123" s="17">
        <v>43344</v>
      </c>
      <c r="B123" s="60">
        <v>408526</v>
      </c>
      <c r="C123" s="60">
        <v>1875600</v>
      </c>
      <c r="D123" s="60">
        <v>2284126</v>
      </c>
      <c r="E123" s="60">
        <v>1102366</v>
      </c>
      <c r="F123" s="18">
        <f t="shared" si="5"/>
        <v>59.042026429405809</v>
      </c>
      <c r="I123" s="60">
        <v>475734</v>
      </c>
    </row>
    <row r="124" spans="1:9" x14ac:dyDescent="0.2">
      <c r="A124" s="23">
        <v>43435</v>
      </c>
      <c r="B124" s="60">
        <v>425525</v>
      </c>
      <c r="C124" s="60">
        <v>1932275</v>
      </c>
      <c r="D124" s="60">
        <v>2357800</v>
      </c>
      <c r="E124" s="60">
        <v>1141608</v>
      </c>
      <c r="F124" s="18">
        <f t="shared" si="5"/>
        <v>60.233153855691533</v>
      </c>
      <c r="I124" s="60">
        <v>500260</v>
      </c>
    </row>
    <row r="125" spans="1:9" x14ac:dyDescent="0.2">
      <c r="A125" s="17">
        <v>43525</v>
      </c>
      <c r="B125" s="60">
        <v>435712</v>
      </c>
      <c r="C125" s="60">
        <v>1937095</v>
      </c>
      <c r="D125" s="60">
        <v>2372806</v>
      </c>
      <c r="E125" s="60">
        <v>1155983</v>
      </c>
      <c r="F125" s="18">
        <f t="shared" si="5"/>
        <v>60.216135348693534</v>
      </c>
      <c r="I125" s="60">
        <v>470687</v>
      </c>
    </row>
    <row r="126" spans="1:9" x14ac:dyDescent="0.2">
      <c r="A126" s="17">
        <v>43617</v>
      </c>
      <c r="B126" s="60">
        <v>442632</v>
      </c>
      <c r="C126" s="60">
        <v>2020576</v>
      </c>
      <c r="D126" s="60">
        <v>2463208</v>
      </c>
      <c r="E126" s="60">
        <v>1183330</v>
      </c>
      <c r="F126" s="18">
        <f t="shared" si="5"/>
        <v>60.801201092574971</v>
      </c>
      <c r="I126" s="60">
        <v>499547</v>
      </c>
    </row>
    <row r="127" spans="1:9" x14ac:dyDescent="0.2">
      <c r="A127" s="17">
        <v>43709</v>
      </c>
      <c r="B127" s="60">
        <v>463349</v>
      </c>
      <c r="C127" s="60">
        <v>2098477</v>
      </c>
      <c r="D127" s="60">
        <v>2561827</v>
      </c>
      <c r="E127" s="60">
        <v>1205202</v>
      </c>
      <c r="F127" s="18">
        <f t="shared" si="5"/>
        <v>61.073817000810294</v>
      </c>
      <c r="I127" s="60">
        <v>502859</v>
      </c>
    </row>
    <row r="128" spans="1:9" x14ac:dyDescent="0.2">
      <c r="A128" s="17">
        <v>43800</v>
      </c>
      <c r="B128" s="60">
        <v>461282</v>
      </c>
      <c r="C128" s="60">
        <v>2040159</v>
      </c>
      <c r="D128" s="60">
        <v>2501441</v>
      </c>
      <c r="E128" s="60">
        <v>1186838</v>
      </c>
      <c r="F128" s="18">
        <f t="shared" si="5"/>
        <v>59.49062656641604</v>
      </c>
      <c r="I128" s="60">
        <v>521907</v>
      </c>
    </row>
    <row r="129" spans="1:9" x14ac:dyDescent="0.2">
      <c r="A129" s="17">
        <v>43891</v>
      </c>
      <c r="B129" s="60">
        <v>462991</v>
      </c>
      <c r="C129" s="60">
        <v>2423812</v>
      </c>
      <c r="D129" s="60">
        <v>2886802</v>
      </c>
      <c r="E129" s="60">
        <v>1205426</v>
      </c>
      <c r="F129" s="18">
        <f t="shared" si="5"/>
        <v>59.951608050072984</v>
      </c>
      <c r="I129" s="60">
        <v>486352</v>
      </c>
    </row>
    <row r="130" spans="1:9" x14ac:dyDescent="0.2">
      <c r="A130" s="17">
        <v>43983</v>
      </c>
      <c r="B130" s="60">
        <v>477013</v>
      </c>
      <c r="C130" s="60">
        <v>2150830</v>
      </c>
      <c r="D130" s="60">
        <v>2627843</v>
      </c>
      <c r="E130" s="60">
        <v>1143817</v>
      </c>
      <c r="F130" s="18">
        <f t="shared" si="5"/>
        <v>57.743309109909056</v>
      </c>
      <c r="I130" s="60">
        <v>469747</v>
      </c>
    </row>
    <row r="131" spans="1:9" x14ac:dyDescent="0.2">
      <c r="A131" s="17">
        <v>44075</v>
      </c>
      <c r="B131" s="60">
        <v>557208</v>
      </c>
      <c r="C131" s="60">
        <v>2043029</v>
      </c>
      <c r="D131" s="60">
        <v>2600236</v>
      </c>
      <c r="E131" s="60">
        <v>1193594</v>
      </c>
      <c r="F131" s="18">
        <f t="shared" si="5"/>
        <v>60.792475874647486</v>
      </c>
      <c r="I131" s="60">
        <v>485385</v>
      </c>
    </row>
    <row r="132" spans="1:9" x14ac:dyDescent="0.2">
      <c r="A132" s="17">
        <v>44166</v>
      </c>
      <c r="B132" s="60">
        <v>598942</v>
      </c>
      <c r="C132" s="60">
        <v>1995866</v>
      </c>
      <c r="D132" s="60">
        <v>2594808</v>
      </c>
      <c r="E132" s="60">
        <v>1193579</v>
      </c>
      <c r="F132" s="18">
        <f t="shared" si="5"/>
        <v>60.621616130834475</v>
      </c>
      <c r="I132" s="60">
        <v>527416</v>
      </c>
    </row>
    <row r="133" spans="1:9" x14ac:dyDescent="0.2">
      <c r="A133" s="17">
        <v>44256</v>
      </c>
      <c r="B133" s="60">
        <v>571484</v>
      </c>
      <c r="C133" s="60">
        <v>1896005</v>
      </c>
      <c r="D133" s="60">
        <v>2467489</v>
      </c>
      <c r="E133" s="60">
        <v>1173227</v>
      </c>
      <c r="F133" s="18">
        <f t="shared" si="5"/>
        <v>58.983102825915367</v>
      </c>
      <c r="I133" s="60">
        <v>506542</v>
      </c>
    </row>
    <row r="134" spans="1:9" x14ac:dyDescent="0.2">
      <c r="A134" s="17">
        <v>44348</v>
      </c>
      <c r="B134" s="60">
        <v>588681</v>
      </c>
      <c r="C134" s="60">
        <v>1888745</v>
      </c>
      <c r="D134" s="60">
        <v>2477426</v>
      </c>
      <c r="E134" s="60">
        <v>1191565</v>
      </c>
      <c r="F134" s="18">
        <f t="shared" si="5"/>
        <v>57.611201927005297</v>
      </c>
      <c r="I134" s="60">
        <v>548944</v>
      </c>
    </row>
    <row r="135" spans="1:9" x14ac:dyDescent="0.2">
      <c r="A135" s="17">
        <v>44440</v>
      </c>
      <c r="B135" s="60">
        <v>615963</v>
      </c>
      <c r="C135" s="60">
        <v>1909509</v>
      </c>
      <c r="D135" s="60">
        <v>2525471</v>
      </c>
      <c r="E135" s="60">
        <v>1207778</v>
      </c>
      <c r="F135" s="18">
        <f t="shared" si="5"/>
        <v>56.927159434771539</v>
      </c>
      <c r="I135" s="60">
        <v>538718</v>
      </c>
    </row>
    <row r="136" spans="1:9" x14ac:dyDescent="0.2">
      <c r="A136" s="17">
        <v>44531</v>
      </c>
      <c r="B136" s="60">
        <v>579522</v>
      </c>
      <c r="C136" s="60">
        <v>1956964</v>
      </c>
      <c r="D136" s="60">
        <v>2536485</v>
      </c>
      <c r="E136" s="60">
        <v>1204855</v>
      </c>
      <c r="F136" s="18">
        <f t="shared" si="5"/>
        <v>55.413695774852584</v>
      </c>
      <c r="I136" s="60">
        <v>580087</v>
      </c>
    </row>
    <row r="137" spans="1:9" x14ac:dyDescent="0.2">
      <c r="A137" s="17">
        <v>44621</v>
      </c>
    </row>
    <row r="138" spans="1:9" x14ac:dyDescent="0.2">
      <c r="A138" s="17">
        <v>44713</v>
      </c>
    </row>
    <row r="139" spans="1:9" x14ac:dyDescent="0.2">
      <c r="A139" s="17">
        <v>44805</v>
      </c>
    </row>
    <row r="140" spans="1:9" x14ac:dyDescent="0.2">
      <c r="A140" s="17">
        <v>44896</v>
      </c>
    </row>
    <row r="141" spans="1:9" x14ac:dyDescent="0.2">
      <c r="A141" s="17">
        <v>44986</v>
      </c>
    </row>
    <row r="142" spans="1:9" x14ac:dyDescent="0.2">
      <c r="A142" s="17">
        <v>45078</v>
      </c>
    </row>
  </sheetData>
  <phoneticPr fontId="18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6.5</vt:lpstr>
      <vt:lpstr>6.5 Data</vt:lpstr>
      <vt:lpstr>'Table 6.5'!Print_Area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Alicia (DPS)</dc:creator>
  <cp:lastModifiedBy>O'Brien, Gregory (DPS)</cp:lastModifiedBy>
  <cp:lastPrinted>2021-03-29T04:49:51Z</cp:lastPrinted>
  <dcterms:created xsi:type="dcterms:W3CDTF">1998-08-20T05:09:59Z</dcterms:created>
  <dcterms:modified xsi:type="dcterms:W3CDTF">2022-03-25T04:54:18Z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2022-01-19T02:09:59Z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2305d117-075b-49b4-bb93-49ae84dcb008</vt:lpwstr>
  </property>
  <property fmtid="{D5CDD505-2E9C-101B-9397-08002B2CF9AE}" pid="8" name="MSIP_Label_234ea0fa-41da-4eb0-b95e-07c328641c0b_ContentBits">
    <vt:lpwstr>0</vt:lpwstr>
  </property>
</Properties>
</file>